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1640" tabRatio="861" activeTab="1"/>
  </bookViews>
  <sheets>
    <sheet name="Sortieren" sheetId="1" r:id="rId1"/>
    <sheet name="Gesamt" sheetId="2" r:id="rId2"/>
    <sheet name="Statistik" sheetId="3" r:id="rId3"/>
    <sheet name="Basis" sheetId="4" r:id="rId4"/>
    <sheet name="Spieltag 1" sheetId="5" r:id="rId5"/>
    <sheet name="Spieltag 2" sheetId="6" r:id="rId6"/>
    <sheet name="Spieltag 3" sheetId="7" r:id="rId7"/>
    <sheet name="Spieltag 4" sheetId="8" r:id="rId8"/>
    <sheet name="Spieltag 5" sheetId="9" r:id="rId9"/>
    <sheet name="Spieltag 6" sheetId="10" r:id="rId10"/>
    <sheet name="Spieltag 7" sheetId="11" r:id="rId11"/>
    <sheet name="Spieltag 8" sheetId="12" r:id="rId12"/>
    <sheet name="Spieltag 9" sheetId="13" r:id="rId13"/>
    <sheet name="Spieltag 10" sheetId="14" r:id="rId14"/>
    <sheet name="Spieltag 11" sheetId="15" r:id="rId15"/>
    <sheet name="Spieltag 12" sheetId="16" r:id="rId16"/>
    <sheet name="Spieltag 13" sheetId="17" r:id="rId17"/>
    <sheet name="Spieltag 14" sheetId="18" r:id="rId18"/>
    <sheet name="Tabelle1" sheetId="19" r:id="rId19"/>
    <sheet name="Tabelle2" sheetId="20" r:id="rId20"/>
    <sheet name="Tabelle3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Bemerkungen" localSheetId="0">#REF!</definedName>
    <definedName name="Bemerkungen">#REF!</definedName>
    <definedName name="übertrag" localSheetId="0">#REF!</definedName>
    <definedName name="übertrag">#REF!</definedName>
    <definedName name="urtab" localSheetId="0">#REF!</definedName>
    <definedName name="urtab">#REF!</definedName>
  </definedNames>
  <calcPr fullCalcOnLoad="1"/>
</workbook>
</file>

<file path=xl/sharedStrings.xml><?xml version="1.0" encoding="utf-8"?>
<sst xmlns="http://schemas.openxmlformats.org/spreadsheetml/2006/main" count="1734" uniqueCount="407">
  <si>
    <t>Mannschaft</t>
  </si>
  <si>
    <t>Punkte</t>
  </si>
  <si>
    <t>Pins</t>
  </si>
  <si>
    <t>Spiele</t>
  </si>
  <si>
    <t>Schnitt</t>
  </si>
  <si>
    <t>P13 1</t>
  </si>
  <si>
    <t>HHA 1</t>
  </si>
  <si>
    <t>AST 1</t>
  </si>
  <si>
    <t>P11 1</t>
  </si>
  <si>
    <t>HHA 3</t>
  </si>
  <si>
    <t>HHA 4</t>
  </si>
  <si>
    <t>OIL 4</t>
  </si>
  <si>
    <t>HHA 5</t>
  </si>
  <si>
    <t>HHA 2</t>
  </si>
  <si>
    <t>Klasse A2</t>
  </si>
  <si>
    <t>Auswertungen</t>
  </si>
  <si>
    <t>OS</t>
  </si>
  <si>
    <t>WB</t>
  </si>
  <si>
    <t>OT</t>
  </si>
  <si>
    <t>WA</t>
  </si>
  <si>
    <t>Liga</t>
  </si>
  <si>
    <t>Nach Antritt:</t>
  </si>
  <si>
    <t>HOL 1</t>
  </si>
  <si>
    <t>BWV 2</t>
  </si>
  <si>
    <t>TCH 1</t>
  </si>
  <si>
    <t>AIR 1</t>
  </si>
  <si>
    <t>SID 1</t>
  </si>
  <si>
    <t>BVT 3</t>
  </si>
  <si>
    <t>ESW 1</t>
  </si>
  <si>
    <t>ALL 1</t>
  </si>
  <si>
    <t>Klasse A4</t>
  </si>
  <si>
    <t>VEH 2</t>
  </si>
  <si>
    <t>BVT 2</t>
  </si>
  <si>
    <t>BBK 1</t>
  </si>
  <si>
    <t>WLW 1</t>
  </si>
  <si>
    <t>VOF 3</t>
  </si>
  <si>
    <t>BWV 3</t>
  </si>
  <si>
    <t>HLA 1</t>
  </si>
  <si>
    <t>HAS 4</t>
  </si>
  <si>
    <t>LSV 3</t>
  </si>
  <si>
    <t>HFT 1</t>
  </si>
  <si>
    <t>Klasse B1</t>
  </si>
  <si>
    <t>KRV 1</t>
  </si>
  <si>
    <t>HVB 2</t>
  </si>
  <si>
    <t>BWV 7</t>
  </si>
  <si>
    <t>EON 2</t>
  </si>
  <si>
    <t>MON 1</t>
  </si>
  <si>
    <t>Klasse C4</t>
  </si>
  <si>
    <t>DRG 4</t>
  </si>
  <si>
    <t>VTG 1</t>
  </si>
  <si>
    <t>HVB 3</t>
  </si>
  <si>
    <t>HLA 3</t>
  </si>
  <si>
    <t>BAC 1</t>
  </si>
  <si>
    <t>Klasse D5</t>
  </si>
  <si>
    <t>HHA 6</t>
  </si>
  <si>
    <t>DKY 2</t>
  </si>
  <si>
    <t>SID 8</t>
  </si>
  <si>
    <t>LEX 2</t>
  </si>
  <si>
    <t>CIT 2</t>
  </si>
  <si>
    <t>AST 4</t>
  </si>
  <si>
    <t>SGS 4</t>
  </si>
  <si>
    <t>HVB 4</t>
  </si>
  <si>
    <t>DRG 5</t>
  </si>
  <si>
    <t>JUS 1</t>
  </si>
  <si>
    <t>ESW 4</t>
  </si>
  <si>
    <t>LEX 1</t>
  </si>
  <si>
    <t>Klasse E2</t>
  </si>
  <si>
    <t>Klasse E1</t>
  </si>
  <si>
    <t>DA  1</t>
  </si>
  <si>
    <t>JH  1</t>
  </si>
  <si>
    <t>EG  1</t>
  </si>
  <si>
    <t>ED  5</t>
  </si>
  <si>
    <t>HAS10</t>
  </si>
  <si>
    <t>JH  3</t>
  </si>
  <si>
    <t/>
  </si>
  <si>
    <t>DB  7</t>
  </si>
  <si>
    <t>HAS13</t>
  </si>
  <si>
    <t>TK  2</t>
  </si>
  <si>
    <t>NA  4</t>
  </si>
  <si>
    <t>TA  1</t>
  </si>
  <si>
    <t>G+J 4</t>
  </si>
  <si>
    <t>GG  1</t>
  </si>
  <si>
    <t>HHA 7</t>
  </si>
  <si>
    <t>FW  2</t>
  </si>
  <si>
    <t>ED  3</t>
  </si>
  <si>
    <t>P2  3</t>
  </si>
  <si>
    <t>10er 1 M</t>
  </si>
  <si>
    <t>10er 2 M</t>
  </si>
  <si>
    <t>9er 4 M</t>
  </si>
  <si>
    <t>8 er 5 M</t>
  </si>
  <si>
    <t>9 er 6 M</t>
  </si>
  <si>
    <t>10 er 7 M</t>
  </si>
  <si>
    <t>Sortiert</t>
  </si>
  <si>
    <t>Spieltag 1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</si>
  <si>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</si>
  <si>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</si>
  <si>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</si>
  <si>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</si>
  <si>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</si>
  <si>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</si>
  <si>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</si>
  <si>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</si>
  <si>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</si>
  <si>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</si>
  <si>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</si>
  <si>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</si>
  <si>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</si>
  <si>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HAS 10</t>
  </si>
  <si>
    <t>HAS 13</t>
  </si>
  <si>
    <t>BWV2</t>
  </si>
  <si>
    <t>SID1</t>
  </si>
  <si>
    <t>TCH1</t>
  </si>
  <si>
    <t>HOL1</t>
  </si>
  <si>
    <t>AIR1</t>
  </si>
  <si>
    <t>ALL1</t>
  </si>
  <si>
    <t>ESW1</t>
  </si>
  <si>
    <t>BVT3</t>
  </si>
  <si>
    <t>HHA1</t>
  </si>
  <si>
    <t>DA1</t>
  </si>
  <si>
    <t>BWV3</t>
  </si>
  <si>
    <t>BVT2</t>
  </si>
  <si>
    <t>P131</t>
  </si>
  <si>
    <t>JH1</t>
  </si>
  <si>
    <t>WLW1</t>
  </si>
  <si>
    <t>HHA2</t>
  </si>
  <si>
    <t>EG1</t>
  </si>
  <si>
    <t>VEH2</t>
  </si>
  <si>
    <t>VOF3</t>
  </si>
  <si>
    <t>BBK1</t>
  </si>
  <si>
    <t>HFT1</t>
  </si>
  <si>
    <t>HAS4</t>
  </si>
  <si>
    <t>HHA3</t>
  </si>
  <si>
    <t>P111</t>
  </si>
  <si>
    <t>AST1</t>
  </si>
  <si>
    <t>ED3</t>
  </si>
  <si>
    <t>LSV3</t>
  </si>
  <si>
    <t>P23</t>
  </si>
  <si>
    <t>HLA1</t>
  </si>
  <si>
    <t>FW2</t>
  </si>
  <si>
    <t>ED5</t>
  </si>
  <si>
    <t>HVB2</t>
  </si>
  <si>
    <t>BWV7</t>
  </si>
  <si>
    <t>EON2</t>
  </si>
  <si>
    <t>MON1</t>
  </si>
  <si>
    <t>JH3</t>
  </si>
  <si>
    <t>KRV1</t>
  </si>
  <si>
    <t>HHA4</t>
  </si>
  <si>
    <t>DRG4</t>
  </si>
  <si>
    <t>BAC1</t>
  </si>
  <si>
    <t>HHA5</t>
  </si>
  <si>
    <t>HLA3</t>
  </si>
  <si>
    <t>VTG1</t>
  </si>
  <si>
    <t>HVB3</t>
  </si>
  <si>
    <t>DB7</t>
  </si>
  <si>
    <t>SID8</t>
  </si>
  <si>
    <t>HHA6</t>
  </si>
  <si>
    <t>DKY2</t>
  </si>
  <si>
    <t>AST4</t>
  </si>
  <si>
    <t>TK2</t>
  </si>
  <si>
    <t>OIL4</t>
  </si>
  <si>
    <t>LEX2</t>
  </si>
  <si>
    <t>CIT2</t>
  </si>
  <si>
    <t>JUS1</t>
  </si>
  <si>
    <t>HVB4</t>
  </si>
  <si>
    <t>TA1</t>
  </si>
  <si>
    <t>G+J4</t>
  </si>
  <si>
    <t>GG1</t>
  </si>
  <si>
    <t>HHA7</t>
  </si>
  <si>
    <t>ESW4</t>
  </si>
  <si>
    <t>SGS4</t>
  </si>
  <si>
    <t>DRG5</t>
  </si>
  <si>
    <t>LEX1</t>
  </si>
  <si>
    <t>NA4</t>
  </si>
  <si>
    <t>10er 3 M</t>
  </si>
  <si>
    <t xml:space="preserve"> </t>
  </si>
  <si>
    <t>Ausgeschieden neue Punkteverteilung wegen 3 mal nicht angetreten!!!!</t>
  </si>
  <si>
    <t>Klasse</t>
  </si>
  <si>
    <t>S</t>
  </si>
  <si>
    <t>A 1</t>
  </si>
  <si>
    <t>A 2</t>
  </si>
  <si>
    <t>A 3</t>
  </si>
  <si>
    <t>A 4</t>
  </si>
  <si>
    <t>B 1</t>
  </si>
  <si>
    <t>B 2</t>
  </si>
  <si>
    <t>B 3</t>
  </si>
  <si>
    <t xml:space="preserve">Klasse  </t>
  </si>
  <si>
    <t>B 4</t>
  </si>
  <si>
    <t>C 1</t>
  </si>
  <si>
    <t>C 2</t>
  </si>
  <si>
    <t>C 3</t>
  </si>
  <si>
    <t>C 4</t>
  </si>
  <si>
    <t>C 5</t>
  </si>
  <si>
    <t>C 6</t>
  </si>
  <si>
    <t>C 7</t>
  </si>
  <si>
    <t>C 8</t>
  </si>
  <si>
    <t>D 1</t>
  </si>
  <si>
    <t>D 2</t>
  </si>
  <si>
    <t>HAS15</t>
  </si>
  <si>
    <t>D 3</t>
  </si>
  <si>
    <t>D 4</t>
  </si>
  <si>
    <t>D 5</t>
  </si>
  <si>
    <t>D 6</t>
  </si>
  <si>
    <t>D 7</t>
  </si>
  <si>
    <t>D 8</t>
  </si>
  <si>
    <t>E 1</t>
  </si>
  <si>
    <t>E 2</t>
  </si>
  <si>
    <t>E 3</t>
  </si>
  <si>
    <t>P2  1</t>
  </si>
  <si>
    <t>AVA 1</t>
  </si>
  <si>
    <t>14. Antritt</t>
  </si>
  <si>
    <t>AS  1</t>
  </si>
  <si>
    <t>PAN 1</t>
  </si>
  <si>
    <t>BWR 1</t>
  </si>
  <si>
    <t>SGS 1</t>
  </si>
  <si>
    <t>OIL 1</t>
  </si>
  <si>
    <t>BVT 1</t>
  </si>
  <si>
    <t>TEL 1</t>
  </si>
  <si>
    <t>HSE 1</t>
  </si>
  <si>
    <t>ED  1</t>
  </si>
  <si>
    <t>DB  1</t>
  </si>
  <si>
    <t>HAS 1</t>
  </si>
  <si>
    <t>LSV 1</t>
  </si>
  <si>
    <t>DRG 1</t>
  </si>
  <si>
    <t>DH  1</t>
  </si>
  <si>
    <t>CPN 1</t>
  </si>
  <si>
    <t>HSH 1</t>
  </si>
  <si>
    <t>BWV 1</t>
  </si>
  <si>
    <t>EAG 1</t>
  </si>
  <si>
    <t>VEH 1</t>
  </si>
  <si>
    <t>APC 1</t>
  </si>
  <si>
    <t>ED  2</t>
  </si>
  <si>
    <t>VOF 4</t>
  </si>
  <si>
    <t>P2  2</t>
  </si>
  <si>
    <t>PET 1</t>
  </si>
  <si>
    <t>HAS 2</t>
  </si>
  <si>
    <t>VOF 1</t>
  </si>
  <si>
    <t>DSO 1</t>
  </si>
  <si>
    <t>BWV 5</t>
  </si>
  <si>
    <t>OLV 1</t>
  </si>
  <si>
    <t>HPA 1</t>
  </si>
  <si>
    <t>Herren</t>
  </si>
  <si>
    <t>download</t>
  </si>
  <si>
    <t>DRB 1</t>
  </si>
  <si>
    <t>BWV 4</t>
  </si>
  <si>
    <t>VOF 2</t>
  </si>
  <si>
    <t>STI 1</t>
  </si>
  <si>
    <t>LSV 2</t>
  </si>
  <si>
    <t>FW  1</t>
  </si>
  <si>
    <t>HAS 3</t>
  </si>
  <si>
    <t>DAK 1</t>
  </si>
  <si>
    <t>OTT 2</t>
  </si>
  <si>
    <t>VEH 4</t>
  </si>
  <si>
    <t>FAB 1</t>
  </si>
  <si>
    <t>ED  4</t>
  </si>
  <si>
    <t>HVB 1</t>
  </si>
  <si>
    <t>DAT 1</t>
  </si>
  <si>
    <t>SGS 2</t>
  </si>
  <si>
    <t>AXA 1</t>
  </si>
  <si>
    <t>G+J 1</t>
  </si>
  <si>
    <t>DB  2</t>
  </si>
  <si>
    <t>KOL 1</t>
  </si>
  <si>
    <t>AAH 1</t>
  </si>
  <si>
    <t>HAS 5</t>
  </si>
  <si>
    <t>DA  3</t>
  </si>
  <si>
    <t>OTT1</t>
  </si>
  <si>
    <t>HAU1</t>
  </si>
  <si>
    <t>HIM1</t>
  </si>
  <si>
    <t>DA2</t>
  </si>
  <si>
    <t>SVR1</t>
  </si>
  <si>
    <t>ERG1</t>
  </si>
  <si>
    <t>EHL1</t>
  </si>
  <si>
    <t>VEH3</t>
  </si>
  <si>
    <t>SID2</t>
  </si>
  <si>
    <t>DRG2</t>
  </si>
  <si>
    <t>NA1</t>
  </si>
  <si>
    <t>OIL2</t>
  </si>
  <si>
    <t>HAN1</t>
  </si>
  <si>
    <t>EG2</t>
  </si>
  <si>
    <t>P24</t>
  </si>
  <si>
    <t>VOF5</t>
  </si>
  <si>
    <t>FW3</t>
  </si>
  <si>
    <t>AXA2</t>
  </si>
  <si>
    <t>HAS11</t>
  </si>
  <si>
    <t>LSV4</t>
  </si>
  <si>
    <t>SID3</t>
  </si>
  <si>
    <t>ERG2</t>
  </si>
  <si>
    <t>PVG1</t>
  </si>
  <si>
    <t>P132</t>
  </si>
  <si>
    <t>HAS7</t>
  </si>
  <si>
    <t>SEB1</t>
  </si>
  <si>
    <t>DAK2</t>
  </si>
  <si>
    <t>IBM1</t>
  </si>
  <si>
    <t>BSW2</t>
  </si>
  <si>
    <t>FW4</t>
  </si>
  <si>
    <t>NA2</t>
  </si>
  <si>
    <t>DB3</t>
  </si>
  <si>
    <t>BVT4</t>
  </si>
  <si>
    <t>BWR2</t>
  </si>
  <si>
    <t>BBK3</t>
  </si>
  <si>
    <t>ERG3</t>
  </si>
  <si>
    <t>P741</t>
  </si>
  <si>
    <t>ALL2</t>
  </si>
  <si>
    <t>BWV6</t>
  </si>
  <si>
    <t>BSW 1</t>
  </si>
  <si>
    <t>HAS 9</t>
  </si>
  <si>
    <t>JH  2</t>
  </si>
  <si>
    <t>HAS 6</t>
  </si>
  <si>
    <t>AVA 2</t>
  </si>
  <si>
    <t>KOL 2</t>
  </si>
  <si>
    <t>GEV 1</t>
  </si>
  <si>
    <t>REW 2</t>
  </si>
  <si>
    <t>NA  3</t>
  </si>
  <si>
    <t>DRB 2</t>
  </si>
  <si>
    <t>DB  4</t>
  </si>
  <si>
    <t>AIR 2</t>
  </si>
  <si>
    <t>REW 1</t>
  </si>
  <si>
    <t>BFI 1</t>
  </si>
  <si>
    <t>HAS 8</t>
  </si>
  <si>
    <t>MAS 1</t>
  </si>
  <si>
    <t>HPA 2</t>
  </si>
  <si>
    <t>DRG 3</t>
  </si>
  <si>
    <t>EON1</t>
  </si>
  <si>
    <t>NBB1</t>
  </si>
  <si>
    <t>STW1</t>
  </si>
  <si>
    <t>ESW2</t>
  </si>
  <si>
    <t>ED6</t>
  </si>
  <si>
    <t>OTT3</t>
  </si>
  <si>
    <t>DB5</t>
  </si>
  <si>
    <t>SID4</t>
  </si>
  <si>
    <t>DAT2</t>
  </si>
  <si>
    <t>HPA3</t>
  </si>
  <si>
    <t>KN1</t>
  </si>
  <si>
    <t>G+J2</t>
  </si>
  <si>
    <t>TEL2</t>
  </si>
  <si>
    <t>CON1</t>
  </si>
  <si>
    <t>STW2</t>
  </si>
  <si>
    <t>LEM1</t>
  </si>
  <si>
    <t>CLP1</t>
  </si>
  <si>
    <t>STI2</t>
  </si>
  <si>
    <t>BBK2</t>
  </si>
  <si>
    <t>ZDF1</t>
  </si>
  <si>
    <t>DKY1</t>
  </si>
  <si>
    <t>VEH5</t>
  </si>
  <si>
    <t>EON3</t>
  </si>
  <si>
    <t>HLA2</t>
  </si>
  <si>
    <t>SID6</t>
  </si>
  <si>
    <t>HAS16</t>
  </si>
  <si>
    <t>P112</t>
  </si>
  <si>
    <t>POL3</t>
  </si>
  <si>
    <t>B361</t>
  </si>
  <si>
    <t>ESW3</t>
  </si>
  <si>
    <t>HIM2</t>
  </si>
  <si>
    <t>KN2</t>
  </si>
  <si>
    <t>ED7</t>
  </si>
  <si>
    <t>VEH6</t>
  </si>
  <si>
    <t>AS2</t>
  </si>
  <si>
    <t>AAH2</t>
  </si>
  <si>
    <t>CIT1</t>
  </si>
  <si>
    <t>POL1</t>
  </si>
  <si>
    <t>VOF7</t>
  </si>
  <si>
    <t>DA4</t>
  </si>
  <si>
    <t>PET2</t>
  </si>
  <si>
    <t>JH4</t>
  </si>
  <si>
    <t>HAS14</t>
  </si>
  <si>
    <t>LUD1</t>
  </si>
  <si>
    <t>P25</t>
  </si>
  <si>
    <t>OIL3</t>
  </si>
  <si>
    <t>HAN2</t>
  </si>
  <si>
    <t>LSV5</t>
  </si>
  <si>
    <t>WLW2</t>
  </si>
  <si>
    <t>POL2</t>
  </si>
  <si>
    <t>AST3</t>
  </si>
  <si>
    <t>HAU2</t>
  </si>
  <si>
    <t>BWR3</t>
  </si>
  <si>
    <t>HAS12</t>
  </si>
  <si>
    <t>G+J3</t>
  </si>
  <si>
    <t>SVR2</t>
  </si>
  <si>
    <t>DB6</t>
  </si>
  <si>
    <t>DAK3</t>
  </si>
  <si>
    <t>AXA3</t>
  </si>
  <si>
    <t>DRB3</t>
  </si>
  <si>
    <t>AST2</t>
  </si>
  <si>
    <t>MBS1</t>
  </si>
  <si>
    <t>FAB2</t>
  </si>
  <si>
    <t>BWK1</t>
  </si>
  <si>
    <t>CON2</t>
  </si>
  <si>
    <t>PBK1</t>
  </si>
  <si>
    <t>SID7</t>
  </si>
  <si>
    <t>SID5</t>
  </si>
  <si>
    <t>PAN2</t>
  </si>
  <si>
    <t>HLA4</t>
  </si>
  <si>
    <t>AIR3</t>
  </si>
  <si>
    <t>IBM2</t>
  </si>
  <si>
    <t>VOF6</t>
  </si>
  <si>
    <t>TRE1</t>
  </si>
  <si>
    <t>PAN3</t>
  </si>
  <si>
    <t>TK1</t>
  </si>
  <si>
    <t>SGS3</t>
  </si>
  <si>
    <t>POL4</t>
  </si>
  <si>
    <t>TA2</t>
  </si>
  <si>
    <t>BBK4</t>
  </si>
  <si>
    <t>VOF8</t>
  </si>
  <si>
    <t>H+H1</t>
  </si>
  <si>
    <t>Pins :</t>
  </si>
  <si>
    <t>Nicht angetreten !</t>
  </si>
  <si>
    <t>Nur 3 Spieler !</t>
  </si>
  <si>
    <t>Neue Punkteverteilung 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</si>
</sst>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\ \ 0"/>
    <numFmt numFmtId="169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6"/>
      <color indexed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3" fontId="0" fillId="0" borderId="0" xfId="0" applyNumberFormat="1" applyFont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left"/>
    </xf>
    <xf numFmtId="3" fontId="4" fillId="0" borderId="0" xfId="48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/>
    </xf>
    <xf numFmtId="3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48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19050</xdr:rowOff>
    </xdr:from>
    <xdr:to>
      <xdr:col>13</xdr:col>
      <xdr:colOff>66675</xdr:colOff>
      <xdr:row>1</xdr:row>
      <xdr:rowOff>76200</xdr:rowOff>
    </xdr:to>
    <xdr:pic>
      <xdr:nvPicPr>
        <xdr:cNvPr id="1" name="Schut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2476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19050</xdr:rowOff>
    </xdr:from>
    <xdr:to>
      <xdr:col>9</xdr:col>
      <xdr:colOff>457200</xdr:colOff>
      <xdr:row>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9050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</xdr:row>
      <xdr:rowOff>38100</xdr:rowOff>
    </xdr:from>
    <xdr:to>
      <xdr:col>5</xdr:col>
      <xdr:colOff>314325</xdr:colOff>
      <xdr:row>2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295275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123825</xdr:rowOff>
    </xdr:from>
    <xdr:to>
      <xdr:col>7</xdr:col>
      <xdr:colOff>571500</xdr:colOff>
      <xdr:row>3</xdr:row>
      <xdr:rowOff>28575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381000"/>
          <a:ext cx="1466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85725</xdr:rowOff>
    </xdr:from>
    <xdr:to>
      <xdr:col>3</xdr:col>
      <xdr:colOff>619125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5725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6\16%20VMB%2008.12.06\LI-vmb-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7\02%20VMB%2009.02.07\LI-vmb-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8\04%20VMB%2004.04.08\LI-vmb-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Betriebssportverband\VMB\2006\16%20VMB%2008.12.06\LI-vmb-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Betriebssportverband\VMB\2007\02%20VMB%2009.02.07\LI-vmb-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Betriebssportverband\VMB\2008\04%20VMB%2004.04.08\LI-vmb-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marczins/Lokale%20Einstellungen/Temp/notesBC955B/punktspieleherren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IP750"/>
  <sheetViews>
    <sheetView showRowColHeaders="0" zoomScalePageLayoutView="0" workbookViewId="0" topLeftCell="A1">
      <pane ySplit="3" topLeftCell="A4" activePane="bottomLeft" state="frozen"/>
      <selection pane="topLeft" activeCell="B7" sqref="B7:B8"/>
      <selection pane="bottomLeft" activeCell="K18" sqref="K18"/>
    </sheetView>
  </sheetViews>
  <sheetFormatPr defaultColWidth="11.421875" defaultRowHeight="12.75"/>
  <cols>
    <col min="1" max="1" width="11.00390625" style="27" customWidth="1"/>
    <col min="2" max="2" width="6.8515625" style="4" customWidth="1"/>
    <col min="3" max="3" width="9.57421875" style="4" customWidth="1"/>
    <col min="4" max="4" width="6.8515625" style="4" customWidth="1"/>
    <col min="5" max="5" width="7.140625" style="28" customWidth="1"/>
    <col min="6" max="6" width="11.00390625" style="27" customWidth="1"/>
    <col min="7" max="7" width="13.57421875" style="0" bestFit="1" customWidth="1"/>
    <col min="8" max="8" width="9.57421875" style="8" bestFit="1" customWidth="1"/>
    <col min="9" max="9" width="6.8515625" style="8" customWidth="1"/>
    <col min="10" max="10" width="9.57421875" style="8" bestFit="1" customWidth="1"/>
    <col min="11" max="16384" width="11.421875" style="6" customWidth="1"/>
  </cols>
  <sheetData>
    <row r="1" spans="1:10" ht="20.25">
      <c r="A1" s="72"/>
      <c r="B1" s="80"/>
      <c r="C1" s="80" t="s">
        <v>240</v>
      </c>
      <c r="D1" s="80"/>
      <c r="E1" s="14"/>
      <c r="F1" s="16"/>
      <c r="G1" s="17" t="s">
        <v>92</v>
      </c>
      <c r="H1" s="17"/>
      <c r="I1" s="17"/>
      <c r="J1" s="18"/>
    </row>
    <row r="2" spans="1:10" s="21" customFormat="1" ht="15">
      <c r="A2" s="19"/>
      <c r="B2" s="77"/>
      <c r="C2" s="77" t="s">
        <v>241</v>
      </c>
      <c r="D2" s="77"/>
      <c r="E2" s="44"/>
      <c r="F2" s="19"/>
      <c r="G2"/>
      <c r="H2" s="20"/>
      <c r="I2" s="20"/>
      <c r="J2" s="20"/>
    </row>
    <row r="3" spans="1:10" ht="15">
      <c r="A3" s="16"/>
      <c r="B3" s="15"/>
      <c r="C3" s="15"/>
      <c r="D3" s="15"/>
      <c r="E3" s="45"/>
      <c r="F3" s="16"/>
      <c r="G3" s="53" t="s">
        <v>106</v>
      </c>
      <c r="H3" s="22"/>
      <c r="I3" s="22"/>
      <c r="J3" s="22"/>
    </row>
    <row r="4" spans="1:14" ht="15.75">
      <c r="A4" s="23" t="s">
        <v>185</v>
      </c>
      <c r="B4" s="24" t="s">
        <v>177</v>
      </c>
      <c r="C4" s="74" t="s">
        <v>209</v>
      </c>
      <c r="D4" s="74"/>
      <c r="E4" s="23"/>
      <c r="F4" s="6"/>
      <c r="G4" s="2" t="s">
        <v>30</v>
      </c>
      <c r="N4" s="6" t="s">
        <v>93</v>
      </c>
    </row>
    <row r="5" spans="1:14" ht="12.75">
      <c r="A5" s="7" t="s">
        <v>229</v>
      </c>
      <c r="B5" s="4">
        <v>2322</v>
      </c>
      <c r="C5" s="73">
        <v>4</v>
      </c>
      <c r="D5" s="73">
        <v>127.5</v>
      </c>
      <c r="E5" s="6"/>
      <c r="F5" s="6"/>
      <c r="N5" s="6" t="s">
        <v>94</v>
      </c>
    </row>
    <row r="6" spans="1:14" s="5" customFormat="1" ht="12.75">
      <c r="A6" s="7" t="s">
        <v>223</v>
      </c>
      <c r="B6" s="4">
        <v>2166</v>
      </c>
      <c r="C6" s="73">
        <v>2</v>
      </c>
      <c r="D6" s="73">
        <v>122</v>
      </c>
      <c r="E6" s="6"/>
      <c r="F6" s="23"/>
      <c r="G6" s="3" t="s">
        <v>0</v>
      </c>
      <c r="H6" s="9" t="s">
        <v>1</v>
      </c>
      <c r="I6" s="9" t="s">
        <v>2</v>
      </c>
      <c r="J6" s="9" t="s">
        <v>3</v>
      </c>
      <c r="K6" s="10"/>
      <c r="N6" s="6" t="s">
        <v>95</v>
      </c>
    </row>
    <row r="7" spans="1:14" ht="12.75">
      <c r="A7" s="7" t="s">
        <v>215</v>
      </c>
      <c r="B7" s="4">
        <v>2580</v>
      </c>
      <c r="C7" s="73">
        <v>12</v>
      </c>
      <c r="D7" s="73">
        <v>120.5</v>
      </c>
      <c r="E7" s="6"/>
      <c r="F7" s="6" t="s">
        <v>109</v>
      </c>
      <c r="G7" s="6" t="s">
        <v>23</v>
      </c>
      <c r="H7" s="8">
        <f>IF(ISNA(VLOOKUP(G7,A:C,3,0)),IF(ISNA(VLOOKUP(F7,A:C,3,0)),"",VLOOKUP(F7,A:C,3,0)),VLOOKUP(G7,A:C,3,0))</f>
        <v>7</v>
      </c>
      <c r="I7" s="8">
        <f>IF(ISNA(VLOOKUP(G7,A:C,2,0)),IF(ISNA(VLOOKUP(F7,A:C,2,0)),"",VLOOKUP(F7,A:C,2,0)),VLOOKUP(G7,A:C,2,0))</f>
        <v>2161</v>
      </c>
      <c r="N7" s="6" t="s">
        <v>96</v>
      </c>
    </row>
    <row r="8" spans="1:14" ht="12.75">
      <c r="A8" s="7" t="s">
        <v>226</v>
      </c>
      <c r="B8" s="4">
        <v>2402</v>
      </c>
      <c r="C8" s="73">
        <v>8</v>
      </c>
      <c r="D8" s="73">
        <v>116</v>
      </c>
      <c r="E8" s="6"/>
      <c r="F8" s="6" t="s">
        <v>118</v>
      </c>
      <c r="G8" s="6" t="s">
        <v>68</v>
      </c>
      <c r="H8" s="8">
        <f>IF(ISNA(VLOOKUP(G8,A:C,3,0)),IF(ISNA(VLOOKUP(F8,A:C,3,0)),"",VLOOKUP(F8,A:C,3,0)),VLOOKUP(G8,A:C,3,0))</f>
        <v>9</v>
      </c>
      <c r="I8" s="8">
        <f aca="true" t="shared" si="0" ref="I8:I16">IF(ISNA(VLOOKUP(G8,A$1:C$65536,2,0)),IF(ISNA(VLOOKUP(F8,A$1:C$65536,2,0)),"",VLOOKUP(F8,A$1:C$65536,2,0)),VLOOKUP(G8,A$1:C$65536,2,0))</f>
        <v>2366</v>
      </c>
      <c r="N8" s="6" t="s">
        <v>97</v>
      </c>
    </row>
    <row r="9" spans="1:14" ht="12.75">
      <c r="A9" s="7" t="s">
        <v>218</v>
      </c>
      <c r="B9" s="4">
        <v>2439</v>
      </c>
      <c r="C9" s="73">
        <v>10</v>
      </c>
      <c r="D9" s="73">
        <v>112</v>
      </c>
      <c r="E9" s="6"/>
      <c r="F9" s="6" t="s">
        <v>110</v>
      </c>
      <c r="G9" s="6" t="s">
        <v>26</v>
      </c>
      <c r="H9" s="8">
        <f aca="true" t="shared" si="1" ref="H9:H16">IF(ISNA(VLOOKUP(G9,A$1:C$65536,3,0)),IF(ISNA(VLOOKUP(F9,A$1:C$65536,3,0)),"",VLOOKUP(F9,A$1:C$65536,3,0)),VLOOKUP(G9,A$1:C$65536,3,0))</f>
        <v>3</v>
      </c>
      <c r="I9" s="8">
        <f t="shared" si="0"/>
        <v>2042</v>
      </c>
      <c r="N9" s="6" t="s">
        <v>98</v>
      </c>
    </row>
    <row r="10" spans="1:14" ht="12.75">
      <c r="A10" s="7" t="s">
        <v>220</v>
      </c>
      <c r="B10" s="4">
        <v>2428</v>
      </c>
      <c r="C10" s="73">
        <v>9</v>
      </c>
      <c r="D10" s="73">
        <v>96</v>
      </c>
      <c r="E10" s="6"/>
      <c r="F10" s="6" t="s">
        <v>111</v>
      </c>
      <c r="G10" s="6" t="s">
        <v>24</v>
      </c>
      <c r="H10" s="8">
        <f t="shared" si="1"/>
        <v>5</v>
      </c>
      <c r="I10" s="8">
        <f t="shared" si="0"/>
        <v>2097</v>
      </c>
      <c r="N10" s="6" t="s">
        <v>99</v>
      </c>
    </row>
    <row r="11" spans="1:14" ht="12.75">
      <c r="A11" s="7" t="s">
        <v>211</v>
      </c>
      <c r="B11" s="4">
        <v>2332</v>
      </c>
      <c r="C11" s="73">
        <v>5.5</v>
      </c>
      <c r="D11" s="73">
        <v>86</v>
      </c>
      <c r="E11" s="6"/>
      <c r="F11" s="6" t="s">
        <v>112</v>
      </c>
      <c r="G11" s="6" t="s">
        <v>22</v>
      </c>
      <c r="H11" s="8">
        <f t="shared" si="1"/>
        <v>8</v>
      </c>
      <c r="I11" s="8">
        <f t="shared" si="0"/>
        <v>2217</v>
      </c>
      <c r="N11" s="6" t="s">
        <v>100</v>
      </c>
    </row>
    <row r="12" spans="1:14" ht="12.75">
      <c r="A12" s="7" t="s">
        <v>236</v>
      </c>
      <c r="B12" s="4">
        <v>2230</v>
      </c>
      <c r="C12" s="73">
        <v>3</v>
      </c>
      <c r="D12" s="73">
        <v>79</v>
      </c>
      <c r="E12" s="6"/>
      <c r="F12" s="6" t="s">
        <v>113</v>
      </c>
      <c r="G12" s="6" t="s">
        <v>25</v>
      </c>
      <c r="H12" s="8">
        <f t="shared" si="1"/>
        <v>4</v>
      </c>
      <c r="I12" s="8">
        <f t="shared" si="0"/>
        <v>2073</v>
      </c>
      <c r="N12" s="6" t="s">
        <v>101</v>
      </c>
    </row>
    <row r="13" spans="1:14" ht="12.75">
      <c r="A13" s="7" t="s">
        <v>216</v>
      </c>
      <c r="B13" s="4">
        <v>2332</v>
      </c>
      <c r="C13" s="73">
        <v>5.5</v>
      </c>
      <c r="D13" s="73">
        <v>78</v>
      </c>
      <c r="E13" s="6"/>
      <c r="F13" s="6" t="s">
        <v>114</v>
      </c>
      <c r="G13" s="6" t="s">
        <v>29</v>
      </c>
      <c r="H13" s="8">
        <f t="shared" si="1"/>
        <v>1</v>
      </c>
      <c r="I13" s="8">
        <f t="shared" si="0"/>
        <v>1930</v>
      </c>
      <c r="N13" s="6" t="s">
        <v>102</v>
      </c>
    </row>
    <row r="14" spans="1:14" ht="12.75">
      <c r="A14" s="7" t="s">
        <v>221</v>
      </c>
      <c r="B14" s="4">
        <v>2447</v>
      </c>
      <c r="C14" s="73">
        <v>11</v>
      </c>
      <c r="D14" s="73">
        <v>72</v>
      </c>
      <c r="E14" s="6"/>
      <c r="F14" s="6" t="s">
        <v>115</v>
      </c>
      <c r="G14" s="6" t="s">
        <v>28</v>
      </c>
      <c r="H14" s="8">
        <f t="shared" si="1"/>
        <v>2</v>
      </c>
      <c r="I14" s="8">
        <f t="shared" si="0"/>
        <v>1998</v>
      </c>
      <c r="N14" s="6" t="s">
        <v>103</v>
      </c>
    </row>
    <row r="15" spans="1:14" ht="12.75">
      <c r="A15" s="7" t="s">
        <v>219</v>
      </c>
      <c r="B15" s="4">
        <v>2349</v>
      </c>
      <c r="C15" s="73">
        <v>7</v>
      </c>
      <c r="D15" s="73">
        <v>58</v>
      </c>
      <c r="E15" s="6"/>
      <c r="F15" s="6" t="s">
        <v>116</v>
      </c>
      <c r="G15" s="6" t="s">
        <v>27</v>
      </c>
      <c r="H15" s="8">
        <f t="shared" si="1"/>
        <v>6</v>
      </c>
      <c r="I15" s="8">
        <f t="shared" si="0"/>
        <v>2141</v>
      </c>
      <c r="N15" s="6" t="s">
        <v>104</v>
      </c>
    </row>
    <row r="16" spans="1:14" ht="12.75">
      <c r="A16" s="7" t="s">
        <v>214</v>
      </c>
      <c r="B16" s="4">
        <v>2060</v>
      </c>
      <c r="C16" s="73">
        <v>1</v>
      </c>
      <c r="D16" s="73">
        <v>25</v>
      </c>
      <c r="E16" s="6"/>
      <c r="F16" s="6" t="s">
        <v>117</v>
      </c>
      <c r="G16" s="6" t="s">
        <v>6</v>
      </c>
      <c r="H16" s="8">
        <f t="shared" si="1"/>
        <v>10</v>
      </c>
      <c r="I16" s="8">
        <f t="shared" si="0"/>
        <v>2402</v>
      </c>
      <c r="N16" s="6" t="s">
        <v>105</v>
      </c>
    </row>
    <row r="17" spans="1:14" ht="12.75">
      <c r="A17" s="23"/>
      <c r="B17" s="24"/>
      <c r="C17" s="74"/>
      <c r="D17" s="74"/>
      <c r="E17" s="6"/>
      <c r="F17" s="6"/>
      <c r="N17" s="6" t="s">
        <v>106</v>
      </c>
    </row>
    <row r="18" spans="1:6" ht="12.75">
      <c r="A18" s="23"/>
      <c r="B18" s="24"/>
      <c r="C18" s="74"/>
      <c r="D18" s="74"/>
      <c r="E18" s="30"/>
      <c r="F18" s="6"/>
    </row>
    <row r="19" spans="1:7" ht="15.75">
      <c r="A19" s="7"/>
      <c r="C19" s="73"/>
      <c r="D19" s="73"/>
      <c r="E19" s="6"/>
      <c r="F19" s="6"/>
      <c r="G19" s="2" t="s">
        <v>14</v>
      </c>
    </row>
    <row r="20" spans="1:6" ht="12.75">
      <c r="A20" s="7"/>
      <c r="C20" s="73"/>
      <c r="D20" s="73"/>
      <c r="E20" s="6"/>
      <c r="F20" s="6"/>
    </row>
    <row r="21" spans="1:10" ht="12.75">
      <c r="A21" s="7"/>
      <c r="C21" s="73"/>
      <c r="D21" s="73"/>
      <c r="E21" s="6"/>
      <c r="F21" s="6"/>
      <c r="G21" s="3" t="s">
        <v>0</v>
      </c>
      <c r="H21" s="9" t="s">
        <v>1</v>
      </c>
      <c r="I21" s="9" t="s">
        <v>2</v>
      </c>
      <c r="J21" s="9" t="s">
        <v>3</v>
      </c>
    </row>
    <row r="22" spans="1:9" ht="12.75">
      <c r="A22" s="7"/>
      <c r="C22" s="73"/>
      <c r="D22" s="73"/>
      <c r="E22" s="6"/>
      <c r="F22" s="6" t="s">
        <v>128</v>
      </c>
      <c r="G22" s="6" t="s">
        <v>33</v>
      </c>
      <c r="H22" s="8">
        <f>IF(ISNA(VLOOKUP(G22,A:C,3,0)),IF(ISNA(VLOOKUP(F22,A:C,3,0)),"",VLOOKUP(F22,A:C,3,0)),VLOOKUP(G22,A:C,3,0))</f>
        <v>9</v>
      </c>
      <c r="I22" s="8">
        <f>IF(ISNA(VLOOKUP(G22,A:C,2,0)),IF(ISNA(VLOOKUP(F22,A:C,2,0)),"",VLOOKUP(F22,A:C,2,0)),VLOOKUP(G22,A:C,2,0))</f>
        <v>2277</v>
      </c>
    </row>
    <row r="23" spans="1:10" s="5" customFormat="1" ht="12.75">
      <c r="A23" s="7"/>
      <c r="B23" s="4"/>
      <c r="C23" s="73"/>
      <c r="D23" s="73"/>
      <c r="E23" s="6"/>
      <c r="F23" s="6" t="s">
        <v>119</v>
      </c>
      <c r="G23" s="6" t="s">
        <v>36</v>
      </c>
      <c r="H23" s="8">
        <f aca="true" t="shared" si="2" ref="H23:H31">IF(ISNA(VLOOKUP(G23,A$1:C$65536,3,0)),IF(ISNA(VLOOKUP(F23,A$1:C$65536,3,0)),"",VLOOKUP(F23,A$1:C$65536,3,0)),VLOOKUP(G23,A$1:C$65536,3,0))</f>
        <v>8</v>
      </c>
      <c r="I23" s="8">
        <f aca="true" t="shared" si="3" ref="I23:I31">IF(ISNA(VLOOKUP(G23,A$1:C$65536,2,0)),IF(ISNA(VLOOKUP(F23,A$1:C$65536,2,0)),"",VLOOKUP(F23,A$1:C$65536,2,0)),VLOOKUP(G23,A$1:C$65536,2,0))</f>
        <v>2247</v>
      </c>
      <c r="J23" s="24"/>
    </row>
    <row r="24" spans="1:9" ht="12.75">
      <c r="A24" s="7"/>
      <c r="C24" s="73"/>
      <c r="D24" s="73"/>
      <c r="E24" s="6"/>
      <c r="F24" s="6" t="s">
        <v>120</v>
      </c>
      <c r="G24" s="6" t="s">
        <v>32</v>
      </c>
      <c r="H24" s="8">
        <f t="shared" si="2"/>
        <v>10</v>
      </c>
      <c r="I24" s="8">
        <f t="shared" si="3"/>
        <v>2348</v>
      </c>
    </row>
    <row r="25" spans="1:9" ht="12.75">
      <c r="A25" s="7"/>
      <c r="C25" s="73"/>
      <c r="D25" s="73"/>
      <c r="E25" s="6"/>
      <c r="F25" s="6" t="s">
        <v>121</v>
      </c>
      <c r="G25" s="6" t="s">
        <v>5</v>
      </c>
      <c r="H25" s="8">
        <f t="shared" si="2"/>
        <v>2</v>
      </c>
      <c r="I25" s="8">
        <f t="shared" si="3"/>
        <v>2142</v>
      </c>
    </row>
    <row r="26" spans="1:9" ht="12.75">
      <c r="A26" s="7"/>
      <c r="C26" s="73"/>
      <c r="D26" s="73"/>
      <c r="E26" s="6"/>
      <c r="F26" s="6" t="s">
        <v>122</v>
      </c>
      <c r="G26" s="6" t="s">
        <v>69</v>
      </c>
      <c r="H26" s="8">
        <f t="shared" si="2"/>
        <v>3</v>
      </c>
      <c r="I26" s="8">
        <f t="shared" si="3"/>
        <v>2146</v>
      </c>
    </row>
    <row r="27" spans="1:9" ht="12.75">
      <c r="A27" s="7"/>
      <c r="C27" s="73"/>
      <c r="D27" s="73"/>
      <c r="E27" s="6"/>
      <c r="F27" s="6" t="s">
        <v>123</v>
      </c>
      <c r="G27" s="6" t="s">
        <v>34</v>
      </c>
      <c r="H27" s="8">
        <f t="shared" si="2"/>
        <v>5</v>
      </c>
      <c r="I27" s="8">
        <f t="shared" si="3"/>
        <v>2166</v>
      </c>
    </row>
    <row r="28" spans="1:9" ht="12.75">
      <c r="A28" s="7"/>
      <c r="C28" s="73"/>
      <c r="D28" s="73"/>
      <c r="E28" s="6"/>
      <c r="F28" s="6" t="s">
        <v>124</v>
      </c>
      <c r="G28" s="6" t="s">
        <v>13</v>
      </c>
      <c r="H28" s="8">
        <f t="shared" si="2"/>
        <v>4</v>
      </c>
      <c r="I28" s="8">
        <f t="shared" si="3"/>
        <v>2160</v>
      </c>
    </row>
    <row r="29" spans="1:9" ht="12.75">
      <c r="A29" s="7" t="s">
        <v>174</v>
      </c>
      <c r="B29" s="4" t="s">
        <v>74</v>
      </c>
      <c r="C29" s="73" t="s">
        <v>74</v>
      </c>
      <c r="D29" s="73" t="s">
        <v>74</v>
      </c>
      <c r="E29" s="6"/>
      <c r="F29" s="6" t="s">
        <v>125</v>
      </c>
      <c r="G29" s="6" t="s">
        <v>70</v>
      </c>
      <c r="H29" s="8">
        <f t="shared" si="2"/>
        <v>1</v>
      </c>
      <c r="I29" s="8">
        <f t="shared" si="3"/>
        <v>2016</v>
      </c>
    </row>
    <row r="30" spans="1:9" ht="12.75">
      <c r="A30" s="7" t="s">
        <v>174</v>
      </c>
      <c r="B30" s="4" t="s">
        <v>74</v>
      </c>
      <c r="C30" s="73" t="s">
        <v>74</v>
      </c>
      <c r="D30" s="73" t="s">
        <v>74</v>
      </c>
      <c r="E30" s="6"/>
      <c r="F30" s="6" t="s">
        <v>126</v>
      </c>
      <c r="G30" s="6" t="s">
        <v>31</v>
      </c>
      <c r="H30" s="8">
        <f t="shared" si="2"/>
        <v>7</v>
      </c>
      <c r="I30" s="8">
        <f t="shared" si="3"/>
        <v>2227</v>
      </c>
    </row>
    <row r="31" spans="1:9" ht="12.75">
      <c r="A31" s="23"/>
      <c r="B31" s="24"/>
      <c r="C31" s="74"/>
      <c r="D31" s="74"/>
      <c r="E31" s="6"/>
      <c r="F31" s="6" t="s">
        <v>127</v>
      </c>
      <c r="G31" s="6" t="s">
        <v>35</v>
      </c>
      <c r="H31" s="8">
        <f t="shared" si="2"/>
        <v>6</v>
      </c>
      <c r="I31" s="8">
        <f t="shared" si="3"/>
        <v>2211</v>
      </c>
    </row>
    <row r="32" spans="1:10" ht="12.75">
      <c r="A32" s="23" t="s">
        <v>185</v>
      </c>
      <c r="B32" s="24" t="s">
        <v>178</v>
      </c>
      <c r="C32" s="74" t="s">
        <v>209</v>
      </c>
      <c r="D32" s="74"/>
      <c r="E32" s="30"/>
      <c r="F32" s="6"/>
      <c r="J32" s="25"/>
    </row>
    <row r="33" spans="1:10" ht="12.75">
      <c r="A33" s="7" t="s">
        <v>207</v>
      </c>
      <c r="B33" s="4">
        <v>2198</v>
      </c>
      <c r="C33" s="73">
        <v>6</v>
      </c>
      <c r="D33" s="73">
        <v>113</v>
      </c>
      <c r="E33" s="6"/>
      <c r="F33" s="6"/>
      <c r="J33" s="25"/>
    </row>
    <row r="34" spans="1:10" ht="15.75">
      <c r="A34" s="7" t="s">
        <v>217</v>
      </c>
      <c r="B34" s="4">
        <v>2365</v>
      </c>
      <c r="C34" s="73">
        <v>10</v>
      </c>
      <c r="D34" s="73">
        <v>107.5</v>
      </c>
      <c r="E34" s="6"/>
      <c r="F34" s="6"/>
      <c r="G34" s="2" t="s">
        <v>41</v>
      </c>
      <c r="J34" s="25"/>
    </row>
    <row r="35" spans="1:10" ht="12.75">
      <c r="A35" s="7" t="s">
        <v>233</v>
      </c>
      <c r="B35" s="4">
        <v>2131</v>
      </c>
      <c r="C35" s="73">
        <v>2</v>
      </c>
      <c r="D35" s="73">
        <v>98.5</v>
      </c>
      <c r="E35" s="6"/>
      <c r="F35" s="23"/>
      <c r="J35" s="26"/>
    </row>
    <row r="36" spans="1:10" ht="12.75">
      <c r="A36" s="7" t="s">
        <v>225</v>
      </c>
      <c r="B36" s="4">
        <v>2224</v>
      </c>
      <c r="C36" s="73">
        <v>8</v>
      </c>
      <c r="D36" s="73">
        <v>92</v>
      </c>
      <c r="E36" s="6"/>
      <c r="F36" s="6"/>
      <c r="G36" s="3" t="s">
        <v>0</v>
      </c>
      <c r="H36" s="9" t="s">
        <v>1</v>
      </c>
      <c r="I36" s="9" t="s">
        <v>2</v>
      </c>
      <c r="J36" s="9" t="s">
        <v>3</v>
      </c>
    </row>
    <row r="37" spans="1:10" s="5" customFormat="1" ht="12.75">
      <c r="A37" s="7" t="s">
        <v>230</v>
      </c>
      <c r="B37" s="4">
        <v>2171</v>
      </c>
      <c r="C37" s="73">
        <v>4</v>
      </c>
      <c r="D37" s="73">
        <v>83</v>
      </c>
      <c r="E37" s="6"/>
      <c r="F37" s="6" t="s">
        <v>138</v>
      </c>
      <c r="G37" s="6" t="s">
        <v>83</v>
      </c>
      <c r="H37" s="8">
        <f>IF(ISNA(VLOOKUP(G37,A:C,3,0)),IF(ISNA(VLOOKUP(F37,A:C,3,0)),"",VLOOKUP(F37,A:C,3,0)),VLOOKUP(G37,A:C,3,0))</f>
        <v>5.5</v>
      </c>
      <c r="I37" s="8">
        <f>IF(ISNA(VLOOKUP(G37,A:C,2,0)),IF(ISNA(VLOOKUP(F37,A:C,2,0)),"",VLOOKUP(F37,A:C,2,0)),VLOOKUP(G37,A:C,2,0))</f>
        <v>2039</v>
      </c>
      <c r="J37" s="8"/>
    </row>
    <row r="38" spans="1:245" ht="12.75">
      <c r="A38" s="7" t="s">
        <v>212</v>
      </c>
      <c r="B38" s="4">
        <v>2236</v>
      </c>
      <c r="C38" s="73">
        <v>9</v>
      </c>
      <c r="D38" s="73">
        <v>74.5</v>
      </c>
      <c r="E38" s="6"/>
      <c r="F38" s="6" t="s">
        <v>129</v>
      </c>
      <c r="G38" s="6" t="s">
        <v>40</v>
      </c>
      <c r="H38" s="8">
        <f aca="true" t="shared" si="4" ref="H38:H46">IF(ISNA(VLOOKUP(G38,A$1:C$65536,3,0)),IF(ISNA(VLOOKUP(F38,A$1:C$65536,3,0)),"",VLOOKUP(F38,A$1:C$65536,3,0)),VLOOKUP(G38,A$1:C$65536,3,0))</f>
        <v>9</v>
      </c>
      <c r="I38" s="8">
        <f aca="true" t="shared" si="5" ref="I38:I46">IF(ISNA(VLOOKUP(G38,A$1:C$65536,2,0)),IF(ISNA(VLOOKUP(F38,A$1:C$65536,2,0)),"",VLOOKUP(F38,A$1:C$65536,2,0)),VLOOKUP(G38,A$1:C$65536,2,0))</f>
        <v>2058</v>
      </c>
      <c r="K38" s="27"/>
      <c r="L38" s="4"/>
      <c r="M38" s="28"/>
      <c r="N38" s="28"/>
      <c r="P38" s="4"/>
      <c r="Q38" s="28"/>
      <c r="R38" s="28"/>
      <c r="S38" s="28"/>
      <c r="T38" s="27"/>
      <c r="U38" s="4"/>
      <c r="V38" s="28"/>
      <c r="W38" s="28"/>
      <c r="Y38" s="4"/>
      <c r="Z38" s="28"/>
      <c r="AA38" s="28"/>
      <c r="AB38" s="28"/>
      <c r="AC38" s="27"/>
      <c r="AD38" s="4"/>
      <c r="AE38" s="28"/>
      <c r="AF38" s="28"/>
      <c r="AH38" s="4"/>
      <c r="AI38" s="28"/>
      <c r="AJ38" s="28"/>
      <c r="AK38" s="28"/>
      <c r="AL38" s="27"/>
      <c r="AM38" s="4"/>
      <c r="AN38" s="28"/>
      <c r="AO38" s="28"/>
      <c r="AQ38" s="4"/>
      <c r="AR38" s="28"/>
      <c r="AS38" s="28"/>
      <c r="AT38" s="28"/>
      <c r="AU38" s="27"/>
      <c r="AV38" s="4"/>
      <c r="AW38" s="28"/>
      <c r="AX38" s="28"/>
      <c r="AZ38" s="4"/>
      <c r="BA38" s="28"/>
      <c r="BB38" s="28"/>
      <c r="BC38" s="28"/>
      <c r="BD38" s="27"/>
      <c r="BE38" s="4"/>
      <c r="BF38" s="28"/>
      <c r="BG38" s="28"/>
      <c r="BI38" s="4"/>
      <c r="BJ38" s="28"/>
      <c r="BK38" s="28"/>
      <c r="BL38" s="28"/>
      <c r="BM38" s="27"/>
      <c r="BN38" s="4"/>
      <c r="BO38" s="28"/>
      <c r="BP38" s="28"/>
      <c r="BR38" s="4"/>
      <c r="BS38" s="28"/>
      <c r="BT38" s="28"/>
      <c r="BU38" s="28"/>
      <c r="BV38" s="27"/>
      <c r="BW38" s="4"/>
      <c r="BX38" s="28"/>
      <c r="BY38" s="28"/>
      <c r="CA38" s="4"/>
      <c r="CB38" s="28"/>
      <c r="CC38" s="28"/>
      <c r="CD38" s="28"/>
      <c r="CE38" s="27"/>
      <c r="CF38" s="4"/>
      <c r="CG38" s="28"/>
      <c r="CH38" s="28"/>
      <c r="CJ38" s="4"/>
      <c r="CK38" s="28"/>
      <c r="CL38" s="28"/>
      <c r="CM38" s="28"/>
      <c r="CN38" s="27"/>
      <c r="CO38" s="4"/>
      <c r="CP38" s="28"/>
      <c r="CQ38" s="28"/>
      <c r="CS38" s="4"/>
      <c r="CT38" s="28"/>
      <c r="CU38" s="28"/>
      <c r="CV38" s="28"/>
      <c r="CW38" s="27"/>
      <c r="CX38" s="4"/>
      <c r="CY38" s="28"/>
      <c r="CZ38" s="28"/>
      <c r="DB38" s="4"/>
      <c r="DC38" s="28"/>
      <c r="DD38" s="28"/>
      <c r="DE38" s="28"/>
      <c r="DF38" s="27"/>
      <c r="DG38" s="4"/>
      <c r="DH38" s="28"/>
      <c r="DI38" s="28"/>
      <c r="DK38" s="4"/>
      <c r="DL38" s="28"/>
      <c r="DM38" s="28"/>
      <c r="DN38" s="28"/>
      <c r="DO38" s="27"/>
      <c r="DP38" s="4"/>
      <c r="DQ38" s="28"/>
      <c r="DR38" s="28"/>
      <c r="DT38" s="4"/>
      <c r="DU38" s="28"/>
      <c r="DV38" s="28"/>
      <c r="DW38" s="28"/>
      <c r="DX38" s="27"/>
      <c r="DY38" s="4"/>
      <c r="DZ38" s="28"/>
      <c r="EA38" s="28"/>
      <c r="EC38" s="4"/>
      <c r="ED38" s="28"/>
      <c r="EE38" s="28"/>
      <c r="EF38" s="28"/>
      <c r="EG38" s="27"/>
      <c r="EH38" s="4"/>
      <c r="EI38" s="28"/>
      <c r="EJ38" s="28"/>
      <c r="EL38" s="4"/>
      <c r="EM38" s="28"/>
      <c r="EN38" s="28"/>
      <c r="EO38" s="28"/>
      <c r="EP38" s="27"/>
      <c r="EQ38" s="4"/>
      <c r="ER38" s="28"/>
      <c r="ES38" s="28"/>
      <c r="EU38" s="4"/>
      <c r="EV38" s="28"/>
      <c r="EW38" s="28"/>
      <c r="EX38" s="28"/>
      <c r="EY38" s="27"/>
      <c r="EZ38" s="4"/>
      <c r="FA38" s="28"/>
      <c r="FB38" s="28"/>
      <c r="FD38" s="4"/>
      <c r="FE38" s="28"/>
      <c r="FF38" s="28"/>
      <c r="FG38" s="28"/>
      <c r="FH38" s="27"/>
      <c r="FI38" s="4"/>
      <c r="FJ38" s="28"/>
      <c r="FK38" s="28"/>
      <c r="FM38" s="4"/>
      <c r="FN38" s="28"/>
      <c r="FO38" s="28"/>
      <c r="FP38" s="28"/>
      <c r="FQ38" s="27"/>
      <c r="FR38" s="4"/>
      <c r="FS38" s="28"/>
      <c r="FT38" s="28"/>
      <c r="FV38" s="4"/>
      <c r="FW38" s="28"/>
      <c r="FX38" s="28"/>
      <c r="FY38" s="28"/>
      <c r="FZ38" s="27"/>
      <c r="GA38" s="4"/>
      <c r="GB38" s="28"/>
      <c r="GC38" s="28"/>
      <c r="GE38" s="4"/>
      <c r="GF38" s="28"/>
      <c r="GG38" s="28"/>
      <c r="GH38" s="28"/>
      <c r="GI38" s="27"/>
      <c r="GJ38" s="4"/>
      <c r="GK38" s="28"/>
      <c r="GL38" s="28"/>
      <c r="GN38" s="4"/>
      <c r="GO38" s="28"/>
      <c r="GP38" s="28"/>
      <c r="GQ38" s="28"/>
      <c r="GR38" s="27"/>
      <c r="GS38" s="4"/>
      <c r="GT38" s="28"/>
      <c r="GU38" s="28"/>
      <c r="GW38" s="4"/>
      <c r="GX38" s="28"/>
      <c r="GY38" s="28"/>
      <c r="GZ38" s="28"/>
      <c r="HA38" s="27"/>
      <c r="HB38" s="4"/>
      <c r="HC38" s="28"/>
      <c r="HD38" s="28"/>
      <c r="HF38" s="4"/>
      <c r="HG38" s="28"/>
      <c r="HH38" s="28"/>
      <c r="HI38" s="28"/>
      <c r="HJ38" s="27"/>
      <c r="HK38" s="4"/>
      <c r="HL38" s="28"/>
      <c r="HM38" s="28"/>
      <c r="HO38" s="4"/>
      <c r="HP38" s="28"/>
      <c r="HQ38" s="28"/>
      <c r="HR38" s="28"/>
      <c r="HS38" s="27"/>
      <c r="HT38" s="4"/>
      <c r="HU38" s="28"/>
      <c r="HV38" s="28"/>
      <c r="HX38" s="4"/>
      <c r="HY38" s="28"/>
      <c r="HZ38" s="28"/>
      <c r="IA38" s="28"/>
      <c r="IB38" s="27"/>
      <c r="IC38" s="4"/>
      <c r="ID38" s="28"/>
      <c r="IE38" s="28"/>
      <c r="IG38" s="4"/>
      <c r="IH38" s="28"/>
      <c r="II38" s="28"/>
      <c r="IJ38" s="28"/>
      <c r="IK38" s="27"/>
    </row>
    <row r="39" spans="1:9" ht="12.75">
      <c r="A39" s="7" t="s">
        <v>238</v>
      </c>
      <c r="B39" s="4">
        <v>2202</v>
      </c>
      <c r="C39" s="73">
        <v>7</v>
      </c>
      <c r="D39" s="73">
        <v>63</v>
      </c>
      <c r="E39" s="6"/>
      <c r="F39" s="6" t="s">
        <v>130</v>
      </c>
      <c r="G39" s="6" t="s">
        <v>38</v>
      </c>
      <c r="H39" s="8">
        <f t="shared" si="4"/>
        <v>5.5</v>
      </c>
      <c r="I39" s="8">
        <f t="shared" si="5"/>
        <v>2039</v>
      </c>
    </row>
    <row r="40" spans="1:9" ht="12.75">
      <c r="A40" s="7" t="s">
        <v>235</v>
      </c>
      <c r="B40" s="4">
        <v>2187</v>
      </c>
      <c r="C40" s="73">
        <v>5</v>
      </c>
      <c r="D40" s="73">
        <v>60.5</v>
      </c>
      <c r="E40" s="6"/>
      <c r="F40" s="6" t="s">
        <v>131</v>
      </c>
      <c r="G40" s="6" t="s">
        <v>9</v>
      </c>
      <c r="H40" s="8">
        <f t="shared" si="4"/>
        <v>2</v>
      </c>
      <c r="I40" s="8">
        <f t="shared" si="5"/>
        <v>1903</v>
      </c>
    </row>
    <row r="41" spans="1:9" ht="12.75">
      <c r="A41" s="7" t="s">
        <v>242</v>
      </c>
      <c r="B41" s="4">
        <v>2161</v>
      </c>
      <c r="C41" s="73">
        <v>3</v>
      </c>
      <c r="D41" s="73">
        <v>46</v>
      </c>
      <c r="E41" s="6"/>
      <c r="F41" s="6" t="s">
        <v>132</v>
      </c>
      <c r="G41" s="6" t="s">
        <v>8</v>
      </c>
      <c r="H41" s="8">
        <f t="shared" si="4"/>
        <v>4</v>
      </c>
      <c r="I41" s="8">
        <f t="shared" si="5"/>
        <v>2022</v>
      </c>
    </row>
    <row r="42" spans="1:9" ht="12.75">
      <c r="A42" s="7" t="s">
        <v>237</v>
      </c>
      <c r="B42" s="4">
        <v>2001</v>
      </c>
      <c r="C42" s="73">
        <v>1</v>
      </c>
      <c r="D42" s="73">
        <v>32</v>
      </c>
      <c r="E42" s="6"/>
      <c r="F42" s="6" t="s">
        <v>133</v>
      </c>
      <c r="G42" s="6" t="s">
        <v>7</v>
      </c>
      <c r="H42" s="8">
        <f t="shared" si="4"/>
        <v>8</v>
      </c>
      <c r="I42" s="8">
        <f t="shared" si="5"/>
        <v>2055</v>
      </c>
    </row>
    <row r="43" spans="1:9" ht="12.75">
      <c r="A43" s="7" t="s">
        <v>174</v>
      </c>
      <c r="B43" s="4" t="s">
        <v>74</v>
      </c>
      <c r="C43" s="73" t="s">
        <v>74</v>
      </c>
      <c r="D43" s="73" t="s">
        <v>74</v>
      </c>
      <c r="E43" s="6"/>
      <c r="F43" s="6" t="s">
        <v>134</v>
      </c>
      <c r="G43" s="6" t="s">
        <v>84</v>
      </c>
      <c r="H43" s="8">
        <f t="shared" si="4"/>
        <v>7</v>
      </c>
      <c r="I43" s="8">
        <f t="shared" si="5"/>
        <v>2051</v>
      </c>
    </row>
    <row r="44" spans="1:9" ht="12.75">
      <c r="A44" s="7" t="s">
        <v>174</v>
      </c>
      <c r="B44" s="4" t="s">
        <v>74</v>
      </c>
      <c r="C44" s="73" t="s">
        <v>74</v>
      </c>
      <c r="D44" s="73" t="s">
        <v>74</v>
      </c>
      <c r="E44" s="6"/>
      <c r="F44" s="6" t="s">
        <v>135</v>
      </c>
      <c r="G44" s="6" t="s">
        <v>39</v>
      </c>
      <c r="H44" s="8">
        <f t="shared" si="4"/>
        <v>1</v>
      </c>
      <c r="I44" s="8">
        <f t="shared" si="5"/>
        <v>1883</v>
      </c>
    </row>
    <row r="45" spans="1:9" ht="12.75">
      <c r="A45" s="23"/>
      <c r="B45" s="24"/>
      <c r="C45" s="74"/>
      <c r="D45" s="74"/>
      <c r="E45" s="6"/>
      <c r="F45" s="6" t="s">
        <v>136</v>
      </c>
      <c r="G45" s="6" t="s">
        <v>85</v>
      </c>
      <c r="H45" s="8">
        <f t="shared" si="4"/>
        <v>3</v>
      </c>
      <c r="I45" s="8">
        <f t="shared" si="5"/>
        <v>2015</v>
      </c>
    </row>
    <row r="46" spans="1:10" ht="12.75">
      <c r="A46" s="23" t="s">
        <v>185</v>
      </c>
      <c r="B46" s="24" t="s">
        <v>179</v>
      </c>
      <c r="C46" s="74" t="s">
        <v>209</v>
      </c>
      <c r="D46" s="74"/>
      <c r="E46" s="30"/>
      <c r="F46" s="6" t="s">
        <v>137</v>
      </c>
      <c r="G46" s="6" t="s">
        <v>37</v>
      </c>
      <c r="H46" s="8">
        <f t="shared" si="4"/>
        <v>10</v>
      </c>
      <c r="I46" s="8">
        <f t="shared" si="5"/>
        <v>2080</v>
      </c>
      <c r="J46" s="25"/>
    </row>
    <row r="47" spans="1:10" ht="12.75">
      <c r="A47" s="7" t="s">
        <v>32</v>
      </c>
      <c r="B47" s="4">
        <v>2348</v>
      </c>
      <c r="C47" s="73">
        <v>10</v>
      </c>
      <c r="D47" s="73">
        <v>110.5</v>
      </c>
      <c r="E47" s="6"/>
      <c r="F47" s="6"/>
      <c r="J47" s="25"/>
    </row>
    <row r="48" spans="1:10" ht="12.75">
      <c r="A48" s="7" t="s">
        <v>13</v>
      </c>
      <c r="B48" s="4">
        <v>2160</v>
      </c>
      <c r="C48" s="73">
        <v>4</v>
      </c>
      <c r="D48" s="73">
        <v>94.5</v>
      </c>
      <c r="E48" s="6"/>
      <c r="F48" s="23"/>
      <c r="J48" s="26"/>
    </row>
    <row r="49" spans="1:10" ht="15.75">
      <c r="A49" s="7" t="s">
        <v>33</v>
      </c>
      <c r="B49" s="4">
        <v>2277</v>
      </c>
      <c r="C49" s="73">
        <v>9</v>
      </c>
      <c r="D49" s="73">
        <v>88</v>
      </c>
      <c r="E49" s="6"/>
      <c r="F49" s="23"/>
      <c r="G49" s="2" t="s">
        <v>47</v>
      </c>
      <c r="J49" s="26"/>
    </row>
    <row r="50" spans="1:6" ht="12.75">
      <c r="A50" s="7" t="s">
        <v>36</v>
      </c>
      <c r="B50" s="4">
        <v>2247</v>
      </c>
      <c r="C50" s="73">
        <v>8</v>
      </c>
      <c r="D50" s="73">
        <v>82</v>
      </c>
      <c r="E50" s="6"/>
      <c r="F50" s="7"/>
    </row>
    <row r="51" spans="1:10" s="5" customFormat="1" ht="12.75">
      <c r="A51" s="7" t="s">
        <v>35</v>
      </c>
      <c r="B51" s="4">
        <v>2211</v>
      </c>
      <c r="C51" s="73">
        <v>6</v>
      </c>
      <c r="D51" s="73">
        <v>76</v>
      </c>
      <c r="E51" s="6"/>
      <c r="F51" s="7"/>
      <c r="G51" s="3" t="s">
        <v>0</v>
      </c>
      <c r="H51" s="9" t="s">
        <v>1</v>
      </c>
      <c r="I51" s="9" t="s">
        <v>2</v>
      </c>
      <c r="J51" s="9" t="s">
        <v>3</v>
      </c>
    </row>
    <row r="52" spans="1:9" ht="12.75">
      <c r="A52" s="7" t="s">
        <v>31</v>
      </c>
      <c r="B52" s="4">
        <v>2227</v>
      </c>
      <c r="C52" s="73">
        <v>7</v>
      </c>
      <c r="D52" s="73">
        <v>71.5</v>
      </c>
      <c r="E52" s="6"/>
      <c r="F52" s="7" t="s">
        <v>146</v>
      </c>
      <c r="G52" s="7" t="s">
        <v>10</v>
      </c>
      <c r="H52" s="8">
        <f>IF(ISNA(VLOOKUP(G52,A:C,3,0)),IF(ISNA(VLOOKUP(F52,A:C,3,0)),"",VLOOKUP(F52,A:C,3,0)),VLOOKUP(G52,A:C,3,0))</f>
        <v>6</v>
      </c>
      <c r="I52" s="8">
        <f>IF(ISNA(VLOOKUP(G52,A:C,2,0)),IF(ISNA(VLOOKUP(F52,A:C,2,0)),"",VLOOKUP(F52,A:C,2,0)),VLOOKUP(G52,A:C,2,0))</f>
        <v>1917</v>
      </c>
    </row>
    <row r="53" spans="1:9" ht="12.75">
      <c r="A53" s="7" t="s">
        <v>34</v>
      </c>
      <c r="B53" s="4">
        <v>2166</v>
      </c>
      <c r="C53" s="73">
        <v>5</v>
      </c>
      <c r="D53" s="73">
        <v>69</v>
      </c>
      <c r="E53" s="6"/>
      <c r="F53" s="7" t="s">
        <v>139</v>
      </c>
      <c r="G53" s="7" t="s">
        <v>71</v>
      </c>
      <c r="H53" s="8">
        <f aca="true" t="shared" si="6" ref="H53:H60">IF(ISNA(VLOOKUP(G53,A$1:C$65536,3,0)),IF(ISNA(VLOOKUP(F53,A$1:C$65536,3,0)),"",VLOOKUP(F53,A$1:C$65536,3,0)),VLOOKUP(G53,A$1:C$65536,3,0))</f>
        <v>7</v>
      </c>
      <c r="I53" s="8">
        <f aca="true" t="shared" si="7" ref="I53:I60">IF(ISNA(VLOOKUP(G53,A$1:C$65536,2,0)),IF(ISNA(VLOOKUP(F53,A$1:C$65536,2,0)),"",VLOOKUP(F53,A$1:C$65536,2,0)),VLOOKUP(G53,A$1:C$65536,2,0))</f>
        <v>1949</v>
      </c>
    </row>
    <row r="54" spans="1:9" ht="12.75">
      <c r="A54" s="7" t="s">
        <v>69</v>
      </c>
      <c r="B54" s="4">
        <v>2146</v>
      </c>
      <c r="C54" s="73">
        <v>3</v>
      </c>
      <c r="D54" s="73">
        <v>66.5</v>
      </c>
      <c r="E54" s="6"/>
      <c r="F54" s="7" t="s">
        <v>140</v>
      </c>
      <c r="G54" s="7" t="s">
        <v>43</v>
      </c>
      <c r="H54" s="8">
        <f t="shared" si="6"/>
        <v>1</v>
      </c>
      <c r="I54" s="8">
        <f t="shared" si="7"/>
        <v>1816</v>
      </c>
    </row>
    <row r="55" spans="1:9" ht="12.75">
      <c r="A55" s="7" t="s">
        <v>5</v>
      </c>
      <c r="B55" s="4">
        <v>2142</v>
      </c>
      <c r="C55" s="73">
        <v>2</v>
      </c>
      <c r="D55" s="73">
        <v>57</v>
      </c>
      <c r="E55" s="6"/>
      <c r="F55" s="7" t="s">
        <v>141</v>
      </c>
      <c r="G55" s="7" t="s">
        <v>44</v>
      </c>
      <c r="H55" s="8">
        <f t="shared" si="6"/>
        <v>3</v>
      </c>
      <c r="I55" s="8">
        <f t="shared" si="7"/>
        <v>1842</v>
      </c>
    </row>
    <row r="56" spans="1:9" ht="12.75">
      <c r="A56" s="7" t="s">
        <v>70</v>
      </c>
      <c r="B56" s="4">
        <v>2016</v>
      </c>
      <c r="C56" s="73">
        <v>1</v>
      </c>
      <c r="D56" s="73">
        <v>55</v>
      </c>
      <c r="E56" s="6"/>
      <c r="F56" s="7" t="s">
        <v>142</v>
      </c>
      <c r="G56" s="7" t="s">
        <v>45</v>
      </c>
      <c r="H56" s="8">
        <f t="shared" si="6"/>
        <v>9</v>
      </c>
      <c r="I56" s="8">
        <f t="shared" si="7"/>
        <v>2070</v>
      </c>
    </row>
    <row r="57" spans="1:9" ht="12.75">
      <c r="A57" s="7" t="s">
        <v>174</v>
      </c>
      <c r="B57" s="4" t="s">
        <v>74</v>
      </c>
      <c r="C57" s="73" t="s">
        <v>74</v>
      </c>
      <c r="D57" s="73" t="s">
        <v>74</v>
      </c>
      <c r="E57" s="6"/>
      <c r="F57" s="7" t="s">
        <v>143</v>
      </c>
      <c r="G57" s="7" t="s">
        <v>46</v>
      </c>
      <c r="H57" s="8">
        <f t="shared" si="6"/>
        <v>5</v>
      </c>
      <c r="I57" s="8">
        <f t="shared" si="7"/>
        <v>1889</v>
      </c>
    </row>
    <row r="58" spans="1:9" ht="12.75">
      <c r="A58" s="7" t="s">
        <v>174</v>
      </c>
      <c r="B58" s="4" t="s">
        <v>74</v>
      </c>
      <c r="C58" s="73" t="s">
        <v>74</v>
      </c>
      <c r="D58" s="73" t="s">
        <v>74</v>
      </c>
      <c r="E58" s="6"/>
      <c r="F58" s="7" t="s">
        <v>72</v>
      </c>
      <c r="G58" s="7" t="s">
        <v>107</v>
      </c>
      <c r="H58" s="8">
        <f t="shared" si="6"/>
        <v>2</v>
      </c>
      <c r="I58" s="8">
        <f t="shared" si="7"/>
        <v>1824</v>
      </c>
    </row>
    <row r="59" spans="1:9" ht="12.75">
      <c r="A59" s="23"/>
      <c r="B59" s="24"/>
      <c r="C59" s="74"/>
      <c r="D59" s="74"/>
      <c r="E59" s="6"/>
      <c r="F59" s="7" t="s">
        <v>144</v>
      </c>
      <c r="G59" s="7" t="s">
        <v>73</v>
      </c>
      <c r="H59" s="8">
        <f t="shared" si="6"/>
        <v>8</v>
      </c>
      <c r="I59" s="8">
        <f t="shared" si="7"/>
        <v>1979</v>
      </c>
    </row>
    <row r="60" spans="1:9" ht="12.75">
      <c r="A60" s="23" t="s">
        <v>185</v>
      </c>
      <c r="B60" s="24" t="s">
        <v>180</v>
      </c>
      <c r="C60" s="74" t="s">
        <v>209</v>
      </c>
      <c r="D60" s="74"/>
      <c r="E60" s="30"/>
      <c r="F60" s="7" t="s">
        <v>145</v>
      </c>
      <c r="G60" s="7" t="s">
        <v>42</v>
      </c>
      <c r="H60" s="8">
        <f t="shared" si="6"/>
        <v>4</v>
      </c>
      <c r="I60" s="8">
        <f t="shared" si="7"/>
        <v>1853</v>
      </c>
    </row>
    <row r="61" spans="1:10" ht="12.75">
      <c r="A61" s="7" t="s">
        <v>213</v>
      </c>
      <c r="B61" s="4">
        <v>2412</v>
      </c>
      <c r="C61" s="73">
        <v>10</v>
      </c>
      <c r="D61" s="73">
        <v>124</v>
      </c>
      <c r="E61" s="6"/>
      <c r="F61" s="23"/>
      <c r="G61" s="7" t="s">
        <v>74</v>
      </c>
      <c r="J61" s="26"/>
    </row>
    <row r="62" spans="1:6" ht="12.75">
      <c r="A62" s="7" t="s">
        <v>228</v>
      </c>
      <c r="B62" s="4">
        <v>2078</v>
      </c>
      <c r="C62" s="73">
        <v>7</v>
      </c>
      <c r="D62" s="73">
        <v>117.5</v>
      </c>
      <c r="E62" s="6"/>
      <c r="F62" s="7"/>
    </row>
    <row r="63" spans="1:6" ht="12.75">
      <c r="A63" s="7" t="s">
        <v>232</v>
      </c>
      <c r="B63" s="4">
        <v>2183</v>
      </c>
      <c r="C63" s="73">
        <v>9</v>
      </c>
      <c r="D63" s="73">
        <v>106</v>
      </c>
      <c r="E63" s="6"/>
      <c r="F63" s="7"/>
    </row>
    <row r="64" spans="1:7" ht="15.75">
      <c r="A64" s="7" t="s">
        <v>234</v>
      </c>
      <c r="B64" s="4">
        <v>2063</v>
      </c>
      <c r="C64" s="73">
        <v>6</v>
      </c>
      <c r="D64" s="73">
        <v>84</v>
      </c>
      <c r="E64" s="6"/>
      <c r="F64" s="7"/>
      <c r="G64" s="2" t="s">
        <v>53</v>
      </c>
    </row>
    <row r="65" spans="1:250" s="5" customFormat="1" ht="12.75">
      <c r="A65" s="7" t="s">
        <v>227</v>
      </c>
      <c r="B65" s="4">
        <v>2144</v>
      </c>
      <c r="C65" s="73">
        <v>8</v>
      </c>
      <c r="D65" s="73">
        <v>77</v>
      </c>
      <c r="E65" s="6"/>
      <c r="F65" s="7"/>
      <c r="G65"/>
      <c r="H65" s="8"/>
      <c r="I65" s="8"/>
      <c r="J65" s="8"/>
      <c r="K65" s="29"/>
      <c r="L65" s="24"/>
      <c r="M65" s="23"/>
      <c r="N65" s="23"/>
      <c r="O65" s="30"/>
      <c r="P65" s="24"/>
      <c r="Q65" s="23"/>
      <c r="R65" s="23"/>
      <c r="S65" s="23"/>
      <c r="T65" s="29"/>
      <c r="U65" s="24"/>
      <c r="V65" s="23"/>
      <c r="W65" s="23"/>
      <c r="X65" s="30"/>
      <c r="Y65" s="24"/>
      <c r="Z65" s="23"/>
      <c r="AA65" s="23"/>
      <c r="AB65" s="23"/>
      <c r="AC65" s="29"/>
      <c r="AD65" s="24"/>
      <c r="AE65" s="23"/>
      <c r="AF65" s="23"/>
      <c r="AG65" s="30"/>
      <c r="AH65" s="24"/>
      <c r="AI65" s="23"/>
      <c r="AJ65" s="23"/>
      <c r="AK65" s="23"/>
      <c r="AL65" s="29"/>
      <c r="AM65" s="24"/>
      <c r="AN65" s="23"/>
      <c r="AO65" s="23"/>
      <c r="AP65" s="30"/>
      <c r="AQ65" s="24"/>
      <c r="AR65" s="23"/>
      <c r="AS65" s="23"/>
      <c r="AT65" s="23"/>
      <c r="AU65" s="29"/>
      <c r="AV65" s="24"/>
      <c r="AW65" s="23"/>
      <c r="AX65" s="23"/>
      <c r="AY65" s="30"/>
      <c r="AZ65" s="24"/>
      <c r="BA65" s="23"/>
      <c r="BB65" s="23"/>
      <c r="BC65" s="23"/>
      <c r="BD65" s="29"/>
      <c r="BE65" s="24"/>
      <c r="BF65" s="23"/>
      <c r="BG65" s="23"/>
      <c r="BH65" s="30"/>
      <c r="BI65" s="24"/>
      <c r="BJ65" s="23"/>
      <c r="BK65" s="23"/>
      <c r="BL65" s="23"/>
      <c r="BM65" s="29"/>
      <c r="BN65" s="24"/>
      <c r="BO65" s="23"/>
      <c r="BP65" s="23"/>
      <c r="BQ65" s="30"/>
      <c r="BR65" s="24"/>
      <c r="BS65" s="23"/>
      <c r="BT65" s="23"/>
      <c r="BU65" s="23"/>
      <c r="BV65" s="29"/>
      <c r="BW65" s="24"/>
      <c r="BX65" s="23"/>
      <c r="BY65" s="23"/>
      <c r="BZ65" s="30"/>
      <c r="CA65" s="24"/>
      <c r="CB65" s="23"/>
      <c r="CC65" s="23"/>
      <c r="CD65" s="23"/>
      <c r="CE65" s="29"/>
      <c r="CF65" s="24"/>
      <c r="CG65" s="23"/>
      <c r="CH65" s="23"/>
      <c r="CI65" s="30"/>
      <c r="CJ65" s="24"/>
      <c r="CK65" s="23"/>
      <c r="CL65" s="23"/>
      <c r="CM65" s="23"/>
      <c r="CN65" s="29"/>
      <c r="CO65" s="24"/>
      <c r="CP65" s="23"/>
      <c r="CQ65" s="23"/>
      <c r="CR65" s="30"/>
      <c r="CS65" s="24"/>
      <c r="CT65" s="23"/>
      <c r="CU65" s="23"/>
      <c r="CV65" s="23"/>
      <c r="CW65" s="29"/>
      <c r="CX65" s="24"/>
      <c r="CY65" s="23"/>
      <c r="CZ65" s="23"/>
      <c r="DA65" s="30"/>
      <c r="DB65" s="24"/>
      <c r="DC65" s="23"/>
      <c r="DD65" s="23"/>
      <c r="DE65" s="23"/>
      <c r="DF65" s="29"/>
      <c r="DG65" s="24"/>
      <c r="DH65" s="23"/>
      <c r="DI65" s="23"/>
      <c r="DJ65" s="30"/>
      <c r="DK65" s="24"/>
      <c r="DL65" s="23"/>
      <c r="DM65" s="23"/>
      <c r="DN65" s="23"/>
      <c r="DO65" s="29"/>
      <c r="DP65" s="24"/>
      <c r="DQ65" s="23"/>
      <c r="DR65" s="23"/>
      <c r="DS65" s="30"/>
      <c r="DT65" s="24"/>
      <c r="DU65" s="23"/>
      <c r="DV65" s="23"/>
      <c r="DW65" s="23"/>
      <c r="DX65" s="29"/>
      <c r="DY65" s="24"/>
      <c r="DZ65" s="23"/>
      <c r="EA65" s="23"/>
      <c r="EB65" s="30"/>
      <c r="EC65" s="24"/>
      <c r="ED65" s="23"/>
      <c r="EE65" s="23"/>
      <c r="EF65" s="23"/>
      <c r="EG65" s="29"/>
      <c r="EH65" s="24"/>
      <c r="EI65" s="23"/>
      <c r="EJ65" s="23"/>
      <c r="EK65" s="30"/>
      <c r="EL65" s="24"/>
      <c r="EM65" s="23"/>
      <c r="EN65" s="23"/>
      <c r="EO65" s="23"/>
      <c r="EP65" s="29"/>
      <c r="EQ65" s="24"/>
      <c r="ER65" s="23"/>
      <c r="ES65" s="23"/>
      <c r="ET65" s="30"/>
      <c r="EU65" s="24"/>
      <c r="EV65" s="23"/>
      <c r="EW65" s="23"/>
      <c r="EX65" s="23"/>
      <c r="EY65" s="29"/>
      <c r="EZ65" s="24"/>
      <c r="FA65" s="23"/>
      <c r="FB65" s="23"/>
      <c r="FC65" s="30"/>
      <c r="FD65" s="24"/>
      <c r="FE65" s="23"/>
      <c r="FF65" s="23"/>
      <c r="FG65" s="23"/>
      <c r="FH65" s="29"/>
      <c r="FI65" s="24"/>
      <c r="FJ65" s="23"/>
      <c r="FK65" s="23"/>
      <c r="FL65" s="30"/>
      <c r="FM65" s="24"/>
      <c r="FN65" s="23"/>
      <c r="FO65" s="23"/>
      <c r="FP65" s="23"/>
      <c r="FQ65" s="29"/>
      <c r="FR65" s="24"/>
      <c r="FS65" s="23"/>
      <c r="FT65" s="23"/>
      <c r="FU65" s="30"/>
      <c r="FV65" s="24"/>
      <c r="FW65" s="23"/>
      <c r="FX65" s="23"/>
      <c r="FY65" s="23"/>
      <c r="FZ65" s="29"/>
      <c r="GA65" s="24"/>
      <c r="GB65" s="23"/>
      <c r="GC65" s="23"/>
      <c r="GD65" s="30"/>
      <c r="GE65" s="24"/>
      <c r="GF65" s="23"/>
      <c r="GG65" s="23"/>
      <c r="GH65" s="23"/>
      <c r="GI65" s="29"/>
      <c r="GJ65" s="24"/>
      <c r="GK65" s="23"/>
      <c r="GL65" s="23"/>
      <c r="GM65" s="30"/>
      <c r="GN65" s="24"/>
      <c r="GO65" s="23"/>
      <c r="GP65" s="23"/>
      <c r="GQ65" s="23"/>
      <c r="GR65" s="29"/>
      <c r="GS65" s="24"/>
      <c r="GT65" s="23"/>
      <c r="GU65" s="23"/>
      <c r="GV65" s="30"/>
      <c r="GW65" s="24"/>
      <c r="GX65" s="23"/>
      <c r="GY65" s="23"/>
      <c r="GZ65" s="23"/>
      <c r="HA65" s="29"/>
      <c r="HB65" s="24"/>
      <c r="HC65" s="23"/>
      <c r="HD65" s="23"/>
      <c r="HE65" s="30"/>
      <c r="HF65" s="24"/>
      <c r="HG65" s="23"/>
      <c r="HH65" s="23"/>
      <c r="HI65" s="23"/>
      <c r="HJ65" s="29"/>
      <c r="HK65" s="24"/>
      <c r="HL65" s="23"/>
      <c r="HM65" s="23"/>
      <c r="HN65" s="30"/>
      <c r="HO65" s="24"/>
      <c r="HP65" s="23"/>
      <c r="HQ65" s="23"/>
      <c r="HR65" s="23"/>
      <c r="HS65" s="29"/>
      <c r="HT65" s="24"/>
      <c r="HU65" s="23"/>
      <c r="HV65" s="23"/>
      <c r="HW65" s="30"/>
      <c r="HX65" s="24"/>
      <c r="HY65" s="23"/>
      <c r="HZ65" s="23"/>
      <c r="IA65" s="23"/>
      <c r="IB65" s="29"/>
      <c r="IC65" s="24"/>
      <c r="ID65" s="23"/>
      <c r="IE65" s="23"/>
      <c r="IF65" s="30"/>
      <c r="IG65" s="24"/>
      <c r="IH65" s="23"/>
      <c r="II65" s="23"/>
      <c r="IJ65" s="23"/>
      <c r="IK65" s="29"/>
      <c r="IL65" s="24"/>
      <c r="IM65" s="23"/>
      <c r="IN65" s="23"/>
      <c r="IO65" s="30"/>
      <c r="IP65" s="24"/>
    </row>
    <row r="66" spans="1:10" ht="12.75">
      <c r="A66" s="7" t="s">
        <v>239</v>
      </c>
      <c r="B66" s="4">
        <v>1762</v>
      </c>
      <c r="C66" s="73">
        <v>2</v>
      </c>
      <c r="D66" s="73">
        <v>70</v>
      </c>
      <c r="E66" s="6"/>
      <c r="F66" s="7"/>
      <c r="G66" s="3" t="s">
        <v>0</v>
      </c>
      <c r="H66" s="9" t="s">
        <v>1</v>
      </c>
      <c r="I66" s="9" t="s">
        <v>2</v>
      </c>
      <c r="J66" s="9" t="s">
        <v>3</v>
      </c>
    </row>
    <row r="67" spans="1:9" ht="12.75">
      <c r="A67" s="7" t="s">
        <v>243</v>
      </c>
      <c r="B67" s="4">
        <v>1946</v>
      </c>
      <c r="C67" s="73">
        <v>4</v>
      </c>
      <c r="D67" s="73">
        <v>64.5</v>
      </c>
      <c r="E67" s="6"/>
      <c r="F67" s="7" t="s">
        <v>153</v>
      </c>
      <c r="G67" s="7" t="s">
        <v>75</v>
      </c>
      <c r="H67" s="8">
        <f>IF(ISNA(VLOOKUP(G67,A:C,3,0)),IF(ISNA(VLOOKUP(F67,A:C,3,0)),"",VLOOKUP(F67,A:C,3,0)),VLOOKUP(G67,A:C,3,0))</f>
        <v>6</v>
      </c>
      <c r="I67" s="8">
        <f>IF(ISNA(VLOOKUP(G67,A:C,2,0)),IF(ISNA(VLOOKUP(F67,A:C,2,0)),"",VLOOKUP(F67,A:C,2,0)),VLOOKUP(G67,A:C,2,0))</f>
        <v>1982</v>
      </c>
    </row>
    <row r="68" spans="1:9" ht="12.75">
      <c r="A68" s="7" t="s">
        <v>244</v>
      </c>
      <c r="B68" s="4">
        <v>1995</v>
      </c>
      <c r="C68" s="73">
        <v>5</v>
      </c>
      <c r="D68" s="73">
        <v>52</v>
      </c>
      <c r="E68" s="6"/>
      <c r="F68" s="7" t="s">
        <v>147</v>
      </c>
      <c r="G68" s="7" t="s">
        <v>48</v>
      </c>
      <c r="H68" s="8">
        <f aca="true" t="shared" si="8" ref="H68:H74">IF(ISNA(VLOOKUP(G68,A$1:C$65536,3,0)),IF(ISNA(VLOOKUP(F68,A$1:C$65536,3,0)),"",VLOOKUP(F68,A$1:C$65536,3,0)),VLOOKUP(G68,A$1:C$65536,3,0))</f>
        <v>5</v>
      </c>
      <c r="I68" s="8">
        <f aca="true" t="shared" si="9" ref="I68:I74">IF(ISNA(VLOOKUP(G68,A$1:C$65536,2,0)),IF(ISNA(VLOOKUP(F68,A$1:C$65536,2,0)),"",VLOOKUP(F68,A$1:C$65536,2,0)),VLOOKUP(G68,A$1:C$65536,2,0))</f>
        <v>1838</v>
      </c>
    </row>
    <row r="69" spans="1:9" ht="12.75">
      <c r="A69" s="7" t="s">
        <v>224</v>
      </c>
      <c r="B69" s="4">
        <v>1790</v>
      </c>
      <c r="C69" s="73">
        <v>3</v>
      </c>
      <c r="D69" s="73">
        <v>41</v>
      </c>
      <c r="E69" s="6"/>
      <c r="F69" s="7" t="s">
        <v>148</v>
      </c>
      <c r="G69" s="7" t="s">
        <v>52</v>
      </c>
      <c r="H69" s="8">
        <f t="shared" si="8"/>
        <v>7</v>
      </c>
      <c r="I69" s="8">
        <f t="shared" si="9"/>
        <v>2035</v>
      </c>
    </row>
    <row r="70" spans="1:9" ht="12.75">
      <c r="A70" s="7" t="s">
        <v>245</v>
      </c>
      <c r="B70" s="4">
        <v>1640</v>
      </c>
      <c r="C70" s="73">
        <v>1</v>
      </c>
      <c r="D70" s="73">
        <v>34</v>
      </c>
      <c r="E70" s="6"/>
      <c r="F70" s="7" t="s">
        <v>149</v>
      </c>
      <c r="G70" s="7" t="s">
        <v>12</v>
      </c>
      <c r="H70" s="8">
        <f t="shared" si="8"/>
        <v>8</v>
      </c>
      <c r="I70" s="8">
        <f t="shared" si="9"/>
        <v>2093</v>
      </c>
    </row>
    <row r="71" spans="1:10" ht="12.75">
      <c r="A71" s="7" t="s">
        <v>174</v>
      </c>
      <c r="B71" s="4" t="s">
        <v>74</v>
      </c>
      <c r="C71" s="73" t="s">
        <v>74</v>
      </c>
      <c r="D71" s="73" t="s">
        <v>74</v>
      </c>
      <c r="E71" s="6"/>
      <c r="F71" s="7" t="s">
        <v>150</v>
      </c>
      <c r="G71" s="7" t="s">
        <v>51</v>
      </c>
      <c r="H71" s="8">
        <f t="shared" si="8"/>
        <v>3</v>
      </c>
      <c r="I71" s="8">
        <f t="shared" si="9"/>
        <v>1745</v>
      </c>
      <c r="J71" s="25"/>
    </row>
    <row r="72" spans="1:10" ht="12.75">
      <c r="A72" s="34" t="s">
        <v>174</v>
      </c>
      <c r="B72" s="4" t="s">
        <v>74</v>
      </c>
      <c r="C72" s="73" t="s">
        <v>74</v>
      </c>
      <c r="D72" s="73" t="s">
        <v>74</v>
      </c>
      <c r="E72" s="6"/>
      <c r="F72" s="7" t="s">
        <v>151</v>
      </c>
      <c r="G72" s="7" t="s">
        <v>49</v>
      </c>
      <c r="H72" s="8">
        <f t="shared" si="8"/>
        <v>2</v>
      </c>
      <c r="I72" s="8">
        <f t="shared" si="9"/>
        <v>1671</v>
      </c>
      <c r="J72" s="26"/>
    </row>
    <row r="73" spans="1:9" ht="12.75">
      <c r="A73" s="34"/>
      <c r="B73" s="24"/>
      <c r="C73" s="74"/>
      <c r="D73" s="74"/>
      <c r="E73" s="6"/>
      <c r="F73" s="7" t="s">
        <v>152</v>
      </c>
      <c r="G73" s="7" t="s">
        <v>50</v>
      </c>
      <c r="H73" s="8">
        <f t="shared" si="8"/>
        <v>4</v>
      </c>
      <c r="I73" s="8">
        <f t="shared" si="9"/>
        <v>1775</v>
      </c>
    </row>
    <row r="74" spans="1:9" ht="12.75">
      <c r="A74" s="23" t="s">
        <v>185</v>
      </c>
      <c r="B74" s="24" t="s">
        <v>181</v>
      </c>
      <c r="C74" s="74" t="s">
        <v>209</v>
      </c>
      <c r="D74" s="74"/>
      <c r="E74" s="30"/>
      <c r="F74" s="7" t="s">
        <v>76</v>
      </c>
      <c r="G74" s="7" t="s">
        <v>108</v>
      </c>
      <c r="H74" s="8">
        <f t="shared" si="8"/>
        <v>1</v>
      </c>
      <c r="I74" s="8">
        <f t="shared" si="9"/>
        <v>1633</v>
      </c>
    </row>
    <row r="75" spans="1:7" ht="12.75">
      <c r="A75" s="7" t="s">
        <v>24</v>
      </c>
      <c r="B75" s="4">
        <v>2097</v>
      </c>
      <c r="C75" s="73">
        <v>5</v>
      </c>
      <c r="D75" s="73">
        <v>103.5</v>
      </c>
      <c r="E75" s="6"/>
      <c r="F75" s="7"/>
      <c r="G75" s="7" t="s">
        <v>74</v>
      </c>
    </row>
    <row r="76" spans="1:9" ht="12.75">
      <c r="A76" s="7" t="s">
        <v>23</v>
      </c>
      <c r="B76" s="4">
        <v>2161</v>
      </c>
      <c r="C76" s="73">
        <v>7</v>
      </c>
      <c r="D76" s="73">
        <v>103</v>
      </c>
      <c r="E76" s="6"/>
      <c r="F76" s="7"/>
      <c r="G76" s="7" t="s">
        <v>74</v>
      </c>
      <c r="H76" s="8">
        <f>IF(ISNA(VLOOKUP(G76,A:C,3,0)),"",VLOOKUP(G76,A:C,3,0))</f>
      </c>
      <c r="I76" s="8">
        <f>IF(ISNA(VLOOKUP(G76,A:C,2,0)),"",VLOOKUP(G76,A:C,2,0))</f>
      </c>
    </row>
    <row r="77" spans="1:6" ht="12.75">
      <c r="A77" s="7" t="s">
        <v>6</v>
      </c>
      <c r="B77" s="4">
        <v>2402</v>
      </c>
      <c r="C77" s="73">
        <v>10</v>
      </c>
      <c r="D77" s="73">
        <v>100</v>
      </c>
      <c r="E77" s="6"/>
      <c r="F77" s="7"/>
    </row>
    <row r="78" spans="1:6" ht="12.75">
      <c r="A78" s="7" t="s">
        <v>22</v>
      </c>
      <c r="B78" s="4">
        <v>2217</v>
      </c>
      <c r="C78" s="73">
        <v>8</v>
      </c>
      <c r="D78" s="73">
        <v>99</v>
      </c>
      <c r="E78" s="6"/>
      <c r="F78" s="7"/>
    </row>
    <row r="79" spans="1:250" s="5" customFormat="1" ht="15.75">
      <c r="A79" s="7" t="s">
        <v>68</v>
      </c>
      <c r="B79" s="4">
        <v>2366</v>
      </c>
      <c r="C79" s="73">
        <v>9</v>
      </c>
      <c r="D79" s="73">
        <v>97.5</v>
      </c>
      <c r="E79" s="6"/>
      <c r="F79" s="7"/>
      <c r="G79" s="2" t="s">
        <v>66</v>
      </c>
      <c r="H79" s="8"/>
      <c r="I79" s="8"/>
      <c r="J79" s="8"/>
      <c r="K79" s="29"/>
      <c r="L79" s="24"/>
      <c r="M79" s="23"/>
      <c r="N79" s="23"/>
      <c r="O79" s="30"/>
      <c r="P79" s="24"/>
      <c r="Q79" s="23"/>
      <c r="R79" s="23"/>
      <c r="S79" s="23"/>
      <c r="T79" s="29"/>
      <c r="U79" s="24"/>
      <c r="V79" s="23"/>
      <c r="W79" s="23"/>
      <c r="X79" s="30"/>
      <c r="Y79" s="24"/>
      <c r="Z79" s="23"/>
      <c r="AA79" s="23"/>
      <c r="AB79" s="23"/>
      <c r="AC79" s="29"/>
      <c r="AD79" s="24"/>
      <c r="AE79" s="23"/>
      <c r="AF79" s="23"/>
      <c r="AG79" s="30"/>
      <c r="AH79" s="24"/>
      <c r="AI79" s="23"/>
      <c r="AJ79" s="23"/>
      <c r="AK79" s="23"/>
      <c r="AL79" s="29"/>
      <c r="AM79" s="24"/>
      <c r="AN79" s="23"/>
      <c r="AO79" s="23"/>
      <c r="AP79" s="30"/>
      <c r="AQ79" s="24"/>
      <c r="AR79" s="23"/>
      <c r="AS79" s="23"/>
      <c r="AT79" s="23"/>
      <c r="AU79" s="29"/>
      <c r="AV79" s="24"/>
      <c r="AW79" s="23"/>
      <c r="AX79" s="23"/>
      <c r="AY79" s="30"/>
      <c r="AZ79" s="24"/>
      <c r="BA79" s="23"/>
      <c r="BB79" s="23"/>
      <c r="BC79" s="23"/>
      <c r="BD79" s="29"/>
      <c r="BE79" s="24"/>
      <c r="BF79" s="23"/>
      <c r="BG79" s="23"/>
      <c r="BH79" s="30"/>
      <c r="BI79" s="24"/>
      <c r="BJ79" s="23"/>
      <c r="BK79" s="23"/>
      <c r="BL79" s="23"/>
      <c r="BM79" s="29"/>
      <c r="BN79" s="24"/>
      <c r="BO79" s="23"/>
      <c r="BP79" s="23"/>
      <c r="BQ79" s="30"/>
      <c r="BR79" s="24"/>
      <c r="BS79" s="23"/>
      <c r="BT79" s="23"/>
      <c r="BU79" s="23"/>
      <c r="BV79" s="29"/>
      <c r="BW79" s="24"/>
      <c r="BX79" s="23"/>
      <c r="BY79" s="23"/>
      <c r="BZ79" s="30"/>
      <c r="CA79" s="24"/>
      <c r="CB79" s="23"/>
      <c r="CC79" s="23"/>
      <c r="CD79" s="23"/>
      <c r="CE79" s="29"/>
      <c r="CF79" s="24"/>
      <c r="CG79" s="23"/>
      <c r="CH79" s="23"/>
      <c r="CI79" s="30"/>
      <c r="CJ79" s="24"/>
      <c r="CK79" s="23"/>
      <c r="CL79" s="23"/>
      <c r="CM79" s="23"/>
      <c r="CN79" s="29"/>
      <c r="CO79" s="24"/>
      <c r="CP79" s="23"/>
      <c r="CQ79" s="23"/>
      <c r="CR79" s="30"/>
      <c r="CS79" s="24"/>
      <c r="CT79" s="23"/>
      <c r="CU79" s="23"/>
      <c r="CV79" s="23"/>
      <c r="CW79" s="29"/>
      <c r="CX79" s="24"/>
      <c r="CY79" s="23"/>
      <c r="CZ79" s="23"/>
      <c r="DA79" s="30"/>
      <c r="DB79" s="24"/>
      <c r="DC79" s="23"/>
      <c r="DD79" s="23"/>
      <c r="DE79" s="23"/>
      <c r="DF79" s="29"/>
      <c r="DG79" s="24"/>
      <c r="DH79" s="23"/>
      <c r="DI79" s="23"/>
      <c r="DJ79" s="30"/>
      <c r="DK79" s="24"/>
      <c r="DL79" s="23"/>
      <c r="DM79" s="23"/>
      <c r="DN79" s="23"/>
      <c r="DO79" s="29"/>
      <c r="DP79" s="24"/>
      <c r="DQ79" s="23"/>
      <c r="DR79" s="23"/>
      <c r="DS79" s="30"/>
      <c r="DT79" s="24"/>
      <c r="DU79" s="23"/>
      <c r="DV79" s="23"/>
      <c r="DW79" s="23"/>
      <c r="DX79" s="29"/>
      <c r="DY79" s="24"/>
      <c r="DZ79" s="23"/>
      <c r="EA79" s="23"/>
      <c r="EB79" s="30"/>
      <c r="EC79" s="24"/>
      <c r="ED79" s="23"/>
      <c r="EE79" s="23"/>
      <c r="EF79" s="23"/>
      <c r="EG79" s="29"/>
      <c r="EH79" s="24"/>
      <c r="EI79" s="23"/>
      <c r="EJ79" s="23"/>
      <c r="EK79" s="30"/>
      <c r="EL79" s="24"/>
      <c r="EM79" s="23"/>
      <c r="EN79" s="23"/>
      <c r="EO79" s="23"/>
      <c r="EP79" s="29"/>
      <c r="EQ79" s="24"/>
      <c r="ER79" s="23"/>
      <c r="ES79" s="23"/>
      <c r="ET79" s="30"/>
      <c r="EU79" s="24"/>
      <c r="EV79" s="23"/>
      <c r="EW79" s="23"/>
      <c r="EX79" s="23"/>
      <c r="EY79" s="29"/>
      <c r="EZ79" s="24"/>
      <c r="FA79" s="23"/>
      <c r="FB79" s="23"/>
      <c r="FC79" s="30"/>
      <c r="FD79" s="24"/>
      <c r="FE79" s="23"/>
      <c r="FF79" s="23"/>
      <c r="FG79" s="23"/>
      <c r="FH79" s="29"/>
      <c r="FI79" s="24"/>
      <c r="FJ79" s="23"/>
      <c r="FK79" s="23"/>
      <c r="FL79" s="30"/>
      <c r="FM79" s="24"/>
      <c r="FN79" s="23"/>
      <c r="FO79" s="23"/>
      <c r="FP79" s="23"/>
      <c r="FQ79" s="29"/>
      <c r="FR79" s="24"/>
      <c r="FS79" s="23"/>
      <c r="FT79" s="23"/>
      <c r="FU79" s="30"/>
      <c r="FV79" s="24"/>
      <c r="FW79" s="23"/>
      <c r="FX79" s="23"/>
      <c r="FY79" s="23"/>
      <c r="FZ79" s="29"/>
      <c r="GA79" s="24"/>
      <c r="GB79" s="23"/>
      <c r="GC79" s="23"/>
      <c r="GD79" s="30"/>
      <c r="GE79" s="24"/>
      <c r="GF79" s="23"/>
      <c r="GG79" s="23"/>
      <c r="GH79" s="23"/>
      <c r="GI79" s="29"/>
      <c r="GJ79" s="24"/>
      <c r="GK79" s="23"/>
      <c r="GL79" s="23"/>
      <c r="GM79" s="30"/>
      <c r="GN79" s="24"/>
      <c r="GO79" s="23"/>
      <c r="GP79" s="23"/>
      <c r="GQ79" s="23"/>
      <c r="GR79" s="29"/>
      <c r="GS79" s="24"/>
      <c r="GT79" s="23"/>
      <c r="GU79" s="23"/>
      <c r="GV79" s="30"/>
      <c r="GW79" s="24"/>
      <c r="GX79" s="23"/>
      <c r="GY79" s="23"/>
      <c r="GZ79" s="23"/>
      <c r="HA79" s="29"/>
      <c r="HB79" s="24"/>
      <c r="HC79" s="23"/>
      <c r="HD79" s="23"/>
      <c r="HE79" s="30"/>
      <c r="HF79" s="24"/>
      <c r="HG79" s="23"/>
      <c r="HH79" s="23"/>
      <c r="HI79" s="23"/>
      <c r="HJ79" s="29"/>
      <c r="HK79" s="24"/>
      <c r="HL79" s="23"/>
      <c r="HM79" s="23"/>
      <c r="HN79" s="30"/>
      <c r="HO79" s="24"/>
      <c r="HP79" s="23"/>
      <c r="HQ79" s="23"/>
      <c r="HR79" s="23"/>
      <c r="HS79" s="29"/>
      <c r="HT79" s="24"/>
      <c r="HU79" s="23"/>
      <c r="HV79" s="23"/>
      <c r="HW79" s="30"/>
      <c r="HX79" s="24"/>
      <c r="HY79" s="23"/>
      <c r="HZ79" s="23"/>
      <c r="IA79" s="23"/>
      <c r="IB79" s="29"/>
      <c r="IC79" s="24"/>
      <c r="ID79" s="23"/>
      <c r="IE79" s="23"/>
      <c r="IF79" s="30"/>
      <c r="IG79" s="24"/>
      <c r="IH79" s="23"/>
      <c r="II79" s="23"/>
      <c r="IJ79" s="23"/>
      <c r="IK79" s="29"/>
      <c r="IL79" s="24"/>
      <c r="IM79" s="23"/>
      <c r="IN79" s="23"/>
      <c r="IO79" s="30"/>
      <c r="IP79" s="24"/>
    </row>
    <row r="80" spans="1:6" ht="12.75">
      <c r="A80" s="7" t="s">
        <v>25</v>
      </c>
      <c r="B80" s="4">
        <v>2073</v>
      </c>
      <c r="C80" s="73">
        <v>4</v>
      </c>
      <c r="D80" s="73">
        <v>75</v>
      </c>
      <c r="E80" s="6"/>
      <c r="F80" s="7"/>
    </row>
    <row r="81" spans="1:10" ht="12.75">
      <c r="A81" s="7" t="s">
        <v>26</v>
      </c>
      <c r="B81" s="4">
        <v>2042</v>
      </c>
      <c r="C81" s="73">
        <v>3</v>
      </c>
      <c r="D81" s="73">
        <v>63</v>
      </c>
      <c r="E81" s="6"/>
      <c r="F81" s="7"/>
      <c r="G81" s="3" t="s">
        <v>0</v>
      </c>
      <c r="H81" s="9" t="s">
        <v>1</v>
      </c>
      <c r="I81" s="9" t="s">
        <v>2</v>
      </c>
      <c r="J81" s="9" t="s">
        <v>3</v>
      </c>
    </row>
    <row r="82" spans="1:9" ht="12.75">
      <c r="A82" s="7" t="s">
        <v>27</v>
      </c>
      <c r="B82" s="4">
        <v>2141</v>
      </c>
      <c r="C82" s="73">
        <v>6</v>
      </c>
      <c r="D82" s="73">
        <v>57</v>
      </c>
      <c r="E82" s="6"/>
      <c r="F82" s="7" t="s">
        <v>162</v>
      </c>
      <c r="G82" s="7" t="s">
        <v>63</v>
      </c>
      <c r="H82" s="8">
        <f aca="true" t="shared" si="10" ref="H82:H90">IF(ISNA(VLOOKUP(G82,A$1:C$65536,3,0)),IF(ISNA(VLOOKUP(F82,A$1:C$65536,3,0)),"",VLOOKUP(F82,A$1:C$65536,3,0)),VLOOKUP(G82,A$1:C$65536,3,0))</f>
        <v>9</v>
      </c>
      <c r="I82" s="8">
        <f aca="true" t="shared" si="11" ref="I82:I90">IF(ISNA(VLOOKUP(G82,A$1:C$65536,2,0)),IF(ISNA(VLOOKUP(F82,A$1:C$65536,2,0)),"",VLOOKUP(F82,A$1:C$65536,2,0)),VLOOKUP(G82,A$1:C$65536,2,0))</f>
        <v>1786</v>
      </c>
    </row>
    <row r="83" spans="1:9" ht="12.75">
      <c r="A83" s="7" t="s">
        <v>29</v>
      </c>
      <c r="B83" s="4">
        <v>1930</v>
      </c>
      <c r="C83" s="73">
        <v>1</v>
      </c>
      <c r="D83" s="73">
        <v>44</v>
      </c>
      <c r="E83" s="6"/>
      <c r="F83" s="7" t="s">
        <v>154</v>
      </c>
      <c r="G83" s="7" t="s">
        <v>56</v>
      </c>
      <c r="H83" s="8">
        <f t="shared" si="10"/>
        <v>0</v>
      </c>
      <c r="I83" s="8">
        <f t="shared" si="11"/>
        <v>0</v>
      </c>
    </row>
    <row r="84" spans="1:9" ht="12.75">
      <c r="A84" s="7" t="s">
        <v>28</v>
      </c>
      <c r="B84" s="4">
        <v>1998</v>
      </c>
      <c r="C84" s="73">
        <v>2</v>
      </c>
      <c r="D84" s="73">
        <v>28</v>
      </c>
      <c r="E84" s="6"/>
      <c r="F84" s="7" t="s">
        <v>155</v>
      </c>
      <c r="G84" s="7" t="s">
        <v>54</v>
      </c>
      <c r="H84" s="8">
        <f t="shared" si="10"/>
        <v>7</v>
      </c>
      <c r="I84" s="8">
        <f t="shared" si="11"/>
        <v>1741</v>
      </c>
    </row>
    <row r="85" spans="1:9" ht="12.75">
      <c r="A85" s="27" t="s">
        <v>174</v>
      </c>
      <c r="B85" s="4" t="s">
        <v>74</v>
      </c>
      <c r="C85" s="81" t="s">
        <v>74</v>
      </c>
      <c r="D85" s="73" t="s">
        <v>74</v>
      </c>
      <c r="E85" s="6"/>
      <c r="F85" s="7" t="s">
        <v>156</v>
      </c>
      <c r="G85" s="7" t="s">
        <v>55</v>
      </c>
      <c r="H85" s="8">
        <f t="shared" si="10"/>
        <v>0</v>
      </c>
      <c r="I85" s="8">
        <f t="shared" si="11"/>
        <v>0</v>
      </c>
    </row>
    <row r="86" spans="1:9" ht="12.75">
      <c r="A86" s="27" t="s">
        <v>174</v>
      </c>
      <c r="B86" s="4" t="s">
        <v>74</v>
      </c>
      <c r="C86" s="81" t="s">
        <v>74</v>
      </c>
      <c r="D86" s="73" t="s">
        <v>74</v>
      </c>
      <c r="E86" s="6"/>
      <c r="F86" s="7" t="s">
        <v>157</v>
      </c>
      <c r="G86" s="7" t="s">
        <v>59</v>
      </c>
      <c r="H86" s="8">
        <f t="shared" si="10"/>
        <v>5</v>
      </c>
      <c r="I86" s="8">
        <f t="shared" si="11"/>
        <v>1626</v>
      </c>
    </row>
    <row r="87" spans="1:9" ht="12.75">
      <c r="A87" s="5"/>
      <c r="B87" s="5"/>
      <c r="C87" s="81"/>
      <c r="D87" s="74"/>
      <c r="E87" s="6"/>
      <c r="F87" s="7" t="s">
        <v>158</v>
      </c>
      <c r="G87" s="7" t="s">
        <v>77</v>
      </c>
      <c r="H87" s="8">
        <f t="shared" si="10"/>
        <v>8</v>
      </c>
      <c r="I87" s="8">
        <f t="shared" si="11"/>
        <v>1748</v>
      </c>
    </row>
    <row r="88" spans="1:9" ht="12.75">
      <c r="A88" s="23" t="s">
        <v>185</v>
      </c>
      <c r="B88" s="24" t="s">
        <v>182</v>
      </c>
      <c r="C88" s="74" t="s">
        <v>209</v>
      </c>
      <c r="D88" s="74"/>
      <c r="E88" s="23"/>
      <c r="F88" s="7" t="s">
        <v>159</v>
      </c>
      <c r="G88" s="7" t="s">
        <v>11</v>
      </c>
      <c r="H88" s="8">
        <f t="shared" si="10"/>
        <v>6</v>
      </c>
      <c r="I88" s="8">
        <f t="shared" si="11"/>
        <v>1694</v>
      </c>
    </row>
    <row r="89" spans="1:9" ht="12.75">
      <c r="A89" s="7" t="s">
        <v>7</v>
      </c>
      <c r="B89" s="4">
        <v>2055</v>
      </c>
      <c r="C89" s="73">
        <v>8</v>
      </c>
      <c r="D89" s="73">
        <v>101</v>
      </c>
      <c r="E89" s="6"/>
      <c r="F89" s="7" t="s">
        <v>160</v>
      </c>
      <c r="G89" s="7" t="s">
        <v>57</v>
      </c>
      <c r="H89" s="8">
        <f t="shared" si="10"/>
        <v>3</v>
      </c>
      <c r="I89" s="8">
        <f t="shared" si="11"/>
        <v>1587</v>
      </c>
    </row>
    <row r="90" spans="1:10" ht="12.75">
      <c r="A90" s="7" t="s">
        <v>37</v>
      </c>
      <c r="B90" s="4">
        <v>2080</v>
      </c>
      <c r="C90" s="73">
        <v>10</v>
      </c>
      <c r="D90" s="73">
        <v>93</v>
      </c>
      <c r="E90" s="6"/>
      <c r="F90" s="7" t="s">
        <v>161</v>
      </c>
      <c r="G90" s="7" t="s">
        <v>58</v>
      </c>
      <c r="H90" s="8">
        <f t="shared" si="10"/>
        <v>4</v>
      </c>
      <c r="I90" s="8">
        <f t="shared" si="11"/>
        <v>1608</v>
      </c>
      <c r="J90" s="25"/>
    </row>
    <row r="91" spans="1:10" ht="12.75">
      <c r="A91" s="7" t="s">
        <v>8</v>
      </c>
      <c r="B91" s="4">
        <v>2022</v>
      </c>
      <c r="C91" s="73">
        <v>4</v>
      </c>
      <c r="D91" s="73">
        <v>84</v>
      </c>
      <c r="E91" s="6"/>
      <c r="F91" s="6"/>
      <c r="G91" s="7" t="s">
        <v>74</v>
      </c>
      <c r="H91" s="8">
        <f>IF(ISNA(VLOOKUP(G91,A:C,3,0)),"",VLOOKUP(G91,A:C,3,0))</f>
      </c>
      <c r="I91" s="8">
        <f>IF(ISNA(VLOOKUP(G91,A:C,2,0)),"",VLOOKUP(G91,A:C,2,0))</f>
      </c>
      <c r="J91" s="25"/>
    </row>
    <row r="92" spans="1:10" ht="12.75">
      <c r="A92" s="7" t="s">
        <v>38</v>
      </c>
      <c r="B92" s="4">
        <v>2039</v>
      </c>
      <c r="C92" s="73">
        <v>5.5</v>
      </c>
      <c r="D92" s="73">
        <v>82</v>
      </c>
      <c r="E92" s="6"/>
      <c r="F92" s="6"/>
      <c r="J92" s="25"/>
    </row>
    <row r="93" spans="1:250" s="5" customFormat="1" ht="12.75">
      <c r="A93" s="7" t="s">
        <v>9</v>
      </c>
      <c r="B93" s="4">
        <v>1903</v>
      </c>
      <c r="C93" s="73">
        <v>2</v>
      </c>
      <c r="D93" s="73">
        <v>79.5</v>
      </c>
      <c r="E93" s="6"/>
      <c r="G93"/>
      <c r="H93" s="8"/>
      <c r="I93" s="8"/>
      <c r="J93" s="31"/>
      <c r="K93" s="29"/>
      <c r="L93" s="24"/>
      <c r="M93" s="23"/>
      <c r="N93" s="23"/>
      <c r="O93" s="30"/>
      <c r="P93" s="24"/>
      <c r="Q93" s="23"/>
      <c r="R93" s="23"/>
      <c r="S93" s="23"/>
      <c r="T93" s="29"/>
      <c r="U93" s="24"/>
      <c r="V93" s="23"/>
      <c r="W93" s="23"/>
      <c r="X93" s="30"/>
      <c r="Y93" s="24"/>
      <c r="Z93" s="23"/>
      <c r="AA93" s="23"/>
      <c r="AB93" s="23"/>
      <c r="AC93" s="29"/>
      <c r="AD93" s="24"/>
      <c r="AE93" s="23"/>
      <c r="AF93" s="23"/>
      <c r="AG93" s="30"/>
      <c r="AH93" s="24"/>
      <c r="AI93" s="23"/>
      <c r="AJ93" s="23"/>
      <c r="AK93" s="23"/>
      <c r="AL93" s="29"/>
      <c r="AM93" s="24"/>
      <c r="AN93" s="23"/>
      <c r="AO93" s="23"/>
      <c r="AP93" s="30"/>
      <c r="AQ93" s="24"/>
      <c r="AR93" s="23"/>
      <c r="AS93" s="23"/>
      <c r="AT93" s="23"/>
      <c r="AU93" s="29"/>
      <c r="AV93" s="24"/>
      <c r="AW93" s="23"/>
      <c r="AX93" s="23"/>
      <c r="AY93" s="30"/>
      <c r="AZ93" s="24"/>
      <c r="BA93" s="23"/>
      <c r="BB93" s="23"/>
      <c r="BC93" s="23"/>
      <c r="BD93" s="29"/>
      <c r="BE93" s="24"/>
      <c r="BF93" s="23"/>
      <c r="BG93" s="23"/>
      <c r="BH93" s="30"/>
      <c r="BI93" s="24"/>
      <c r="BJ93" s="23"/>
      <c r="BK93" s="23"/>
      <c r="BL93" s="23"/>
      <c r="BM93" s="29"/>
      <c r="BN93" s="24"/>
      <c r="BO93" s="23"/>
      <c r="BP93" s="23"/>
      <c r="BQ93" s="30"/>
      <c r="BR93" s="24"/>
      <c r="BS93" s="23"/>
      <c r="BT93" s="23"/>
      <c r="BU93" s="23"/>
      <c r="BV93" s="29"/>
      <c r="BW93" s="24"/>
      <c r="BX93" s="23"/>
      <c r="BY93" s="23"/>
      <c r="BZ93" s="30"/>
      <c r="CA93" s="24"/>
      <c r="CB93" s="23"/>
      <c r="CC93" s="23"/>
      <c r="CD93" s="23"/>
      <c r="CE93" s="29"/>
      <c r="CF93" s="24"/>
      <c r="CG93" s="23"/>
      <c r="CH93" s="23"/>
      <c r="CI93" s="30"/>
      <c r="CJ93" s="24"/>
      <c r="CK93" s="23"/>
      <c r="CL93" s="23"/>
      <c r="CM93" s="23"/>
      <c r="CN93" s="29"/>
      <c r="CO93" s="24"/>
      <c r="CP93" s="23"/>
      <c r="CQ93" s="23"/>
      <c r="CR93" s="30"/>
      <c r="CS93" s="24"/>
      <c r="CT93" s="23"/>
      <c r="CU93" s="23"/>
      <c r="CV93" s="23"/>
      <c r="CW93" s="29"/>
      <c r="CX93" s="24"/>
      <c r="CY93" s="23"/>
      <c r="CZ93" s="23"/>
      <c r="DA93" s="30"/>
      <c r="DB93" s="24"/>
      <c r="DC93" s="23"/>
      <c r="DD93" s="23"/>
      <c r="DE93" s="23"/>
      <c r="DF93" s="29"/>
      <c r="DG93" s="24"/>
      <c r="DH93" s="23"/>
      <c r="DI93" s="23"/>
      <c r="DJ93" s="30"/>
      <c r="DK93" s="24"/>
      <c r="DL93" s="23"/>
      <c r="DM93" s="23"/>
      <c r="DN93" s="23"/>
      <c r="DO93" s="29"/>
      <c r="DP93" s="24"/>
      <c r="DQ93" s="23"/>
      <c r="DR93" s="23"/>
      <c r="DS93" s="30"/>
      <c r="DT93" s="24"/>
      <c r="DU93" s="23"/>
      <c r="DV93" s="23"/>
      <c r="DW93" s="23"/>
      <c r="DX93" s="29"/>
      <c r="DY93" s="24"/>
      <c r="DZ93" s="23"/>
      <c r="EA93" s="23"/>
      <c r="EB93" s="30"/>
      <c r="EC93" s="24"/>
      <c r="ED93" s="23"/>
      <c r="EE93" s="23"/>
      <c r="EF93" s="23"/>
      <c r="EG93" s="29"/>
      <c r="EH93" s="24"/>
      <c r="EI93" s="23"/>
      <c r="EJ93" s="23"/>
      <c r="EK93" s="30"/>
      <c r="EL93" s="24"/>
      <c r="EM93" s="23"/>
      <c r="EN93" s="23"/>
      <c r="EO93" s="23"/>
      <c r="EP93" s="29"/>
      <c r="EQ93" s="24"/>
      <c r="ER93" s="23"/>
      <c r="ES93" s="23"/>
      <c r="ET93" s="30"/>
      <c r="EU93" s="24"/>
      <c r="EV93" s="23"/>
      <c r="EW93" s="23"/>
      <c r="EX93" s="23"/>
      <c r="EY93" s="29"/>
      <c r="EZ93" s="24"/>
      <c r="FA93" s="23"/>
      <c r="FB93" s="23"/>
      <c r="FC93" s="30"/>
      <c r="FD93" s="24"/>
      <c r="FE93" s="23"/>
      <c r="FF93" s="23"/>
      <c r="FG93" s="23"/>
      <c r="FH93" s="29"/>
      <c r="FI93" s="24"/>
      <c r="FJ93" s="23"/>
      <c r="FK93" s="23"/>
      <c r="FL93" s="30"/>
      <c r="FM93" s="24"/>
      <c r="FN93" s="23"/>
      <c r="FO93" s="23"/>
      <c r="FP93" s="23"/>
      <c r="FQ93" s="29"/>
      <c r="FR93" s="24"/>
      <c r="FS93" s="23"/>
      <c r="FT93" s="23"/>
      <c r="FU93" s="30"/>
      <c r="FV93" s="24"/>
      <c r="FW93" s="23"/>
      <c r="FX93" s="23"/>
      <c r="FY93" s="23"/>
      <c r="FZ93" s="29"/>
      <c r="GA93" s="24"/>
      <c r="GB93" s="23"/>
      <c r="GC93" s="23"/>
      <c r="GD93" s="30"/>
      <c r="GE93" s="24"/>
      <c r="GF93" s="23"/>
      <c r="GG93" s="23"/>
      <c r="GH93" s="23"/>
      <c r="GI93" s="29"/>
      <c r="GJ93" s="24"/>
      <c r="GK93" s="23"/>
      <c r="GL93" s="23"/>
      <c r="GM93" s="30"/>
      <c r="GN93" s="24"/>
      <c r="GO93" s="23"/>
      <c r="GP93" s="23"/>
      <c r="GQ93" s="23"/>
      <c r="GR93" s="29"/>
      <c r="GS93" s="24"/>
      <c r="GT93" s="23"/>
      <c r="GU93" s="23"/>
      <c r="GV93" s="30"/>
      <c r="GW93" s="24"/>
      <c r="GX93" s="23"/>
      <c r="GY93" s="23"/>
      <c r="GZ93" s="23"/>
      <c r="HA93" s="29"/>
      <c r="HB93" s="24"/>
      <c r="HC93" s="23"/>
      <c r="HD93" s="23"/>
      <c r="HE93" s="30"/>
      <c r="HF93" s="24"/>
      <c r="HG93" s="23"/>
      <c r="HH93" s="23"/>
      <c r="HI93" s="23"/>
      <c r="HJ93" s="29"/>
      <c r="HK93" s="24"/>
      <c r="HL93" s="23"/>
      <c r="HM93" s="23"/>
      <c r="HN93" s="30"/>
      <c r="HO93" s="24"/>
      <c r="HP93" s="23"/>
      <c r="HQ93" s="23"/>
      <c r="HR93" s="23"/>
      <c r="HS93" s="29"/>
      <c r="HT93" s="24"/>
      <c r="HU93" s="23"/>
      <c r="HV93" s="23"/>
      <c r="HW93" s="30"/>
      <c r="HX93" s="24"/>
      <c r="HY93" s="23"/>
      <c r="HZ93" s="23"/>
      <c r="IA93" s="23"/>
      <c r="IB93" s="29"/>
      <c r="IC93" s="24"/>
      <c r="ID93" s="23"/>
      <c r="IE93" s="23"/>
      <c r="IF93" s="30"/>
      <c r="IG93" s="24"/>
      <c r="IH93" s="23"/>
      <c r="II93" s="23"/>
      <c r="IJ93" s="23"/>
      <c r="IK93" s="29"/>
      <c r="IL93" s="24"/>
      <c r="IM93" s="23"/>
      <c r="IN93" s="23"/>
      <c r="IO93" s="30"/>
      <c r="IP93" s="24"/>
    </row>
    <row r="94" spans="1:10" ht="15.75">
      <c r="A94" s="7" t="s">
        <v>83</v>
      </c>
      <c r="B94" s="4">
        <v>2039</v>
      </c>
      <c r="C94" s="73">
        <v>5.5</v>
      </c>
      <c r="D94" s="73">
        <v>73</v>
      </c>
      <c r="E94" s="6"/>
      <c r="F94" s="6"/>
      <c r="G94" s="2" t="s">
        <v>67</v>
      </c>
      <c r="J94" s="25"/>
    </row>
    <row r="95" spans="1:10" ht="12.75">
      <c r="A95" s="7" t="s">
        <v>40</v>
      </c>
      <c r="B95" s="4">
        <v>2058</v>
      </c>
      <c r="C95" s="73">
        <v>9</v>
      </c>
      <c r="D95" s="73">
        <v>70</v>
      </c>
      <c r="E95" s="6"/>
      <c r="F95" s="6"/>
      <c r="J95" s="25"/>
    </row>
    <row r="96" spans="1:10" ht="12.75">
      <c r="A96" s="7" t="s">
        <v>84</v>
      </c>
      <c r="B96" s="4">
        <v>2051</v>
      </c>
      <c r="C96" s="73">
        <v>7</v>
      </c>
      <c r="D96" s="73">
        <v>69.5</v>
      </c>
      <c r="E96" s="6"/>
      <c r="F96" s="6"/>
      <c r="G96" s="3" t="s">
        <v>0</v>
      </c>
      <c r="H96" s="9" t="s">
        <v>1</v>
      </c>
      <c r="I96" s="9" t="s">
        <v>2</v>
      </c>
      <c r="J96" s="9" t="s">
        <v>3</v>
      </c>
    </row>
    <row r="97" spans="1:10" ht="12.75">
      <c r="A97" s="7" t="s">
        <v>85</v>
      </c>
      <c r="B97" s="4">
        <v>2015</v>
      </c>
      <c r="C97" s="73">
        <v>3</v>
      </c>
      <c r="D97" s="73">
        <v>68</v>
      </c>
      <c r="E97" s="6"/>
      <c r="F97" s="7" t="s">
        <v>172</v>
      </c>
      <c r="G97" s="7" t="s">
        <v>78</v>
      </c>
      <c r="H97" s="8">
        <f aca="true" t="shared" si="12" ref="H97:H106">IF(ISNA(VLOOKUP(G97,A$1:C$65536,3,0)),IF(ISNA(VLOOKUP(F97,A$1:C$65536,3,0)),"",VLOOKUP(F97,A$1:C$65536,3,0)),VLOOKUP(G97,A$1:C$65536,3,0))</f>
        <v>1</v>
      </c>
      <c r="I97" s="8">
        <f aca="true" t="shared" si="13" ref="I97:I106">IF(ISNA(VLOOKUP(G97,A$1:C$65536,2,0)),IF(ISNA(VLOOKUP(F97,A$1:C$65536,2,0)),"",VLOOKUP(F97,A$1:C$65536,2,0)),VLOOKUP(G97,A$1:C$65536,2,0))</f>
        <v>1282</v>
      </c>
      <c r="J97" s="25"/>
    </row>
    <row r="98" spans="1:10" ht="12.75">
      <c r="A98" s="7" t="s">
        <v>39</v>
      </c>
      <c r="B98" s="4">
        <v>1883</v>
      </c>
      <c r="C98" s="73">
        <v>1</v>
      </c>
      <c r="D98" s="73">
        <v>50</v>
      </c>
      <c r="E98" s="6"/>
      <c r="F98" s="7" t="s">
        <v>163</v>
      </c>
      <c r="G98" s="7" t="s">
        <v>61</v>
      </c>
      <c r="H98" s="8">
        <f t="shared" si="12"/>
        <v>2</v>
      </c>
      <c r="I98" s="8">
        <f t="shared" si="13"/>
        <v>1441</v>
      </c>
      <c r="J98" s="25"/>
    </row>
    <row r="99" spans="1:10" ht="12.75">
      <c r="A99" s="27" t="s">
        <v>174</v>
      </c>
      <c r="B99" s="4" t="s">
        <v>74</v>
      </c>
      <c r="C99" s="78" t="s">
        <v>74</v>
      </c>
      <c r="D99" s="73" t="s">
        <v>74</v>
      </c>
      <c r="E99" s="6"/>
      <c r="F99" s="7" t="s">
        <v>164</v>
      </c>
      <c r="G99" s="7" t="s">
        <v>79</v>
      </c>
      <c r="H99" s="8">
        <f t="shared" si="12"/>
        <v>9</v>
      </c>
      <c r="I99" s="8">
        <f t="shared" si="13"/>
        <v>1952</v>
      </c>
      <c r="J99" s="25"/>
    </row>
    <row r="100" spans="1:10" ht="12.75">
      <c r="A100" s="27" t="s">
        <v>174</v>
      </c>
      <c r="B100" s="4" t="s">
        <v>74</v>
      </c>
      <c r="C100" s="78" t="s">
        <v>74</v>
      </c>
      <c r="D100" s="73" t="s">
        <v>74</v>
      </c>
      <c r="E100" s="6"/>
      <c r="F100" s="7" t="s">
        <v>165</v>
      </c>
      <c r="G100" s="7" t="s">
        <v>80</v>
      </c>
      <c r="H100" s="8">
        <f t="shared" si="12"/>
        <v>6</v>
      </c>
      <c r="I100" s="8">
        <f t="shared" si="13"/>
        <v>1628</v>
      </c>
      <c r="J100" s="25"/>
    </row>
    <row r="101" spans="1:9" ht="12.75">
      <c r="A101" s="5"/>
      <c r="B101" s="24"/>
      <c r="C101" s="78"/>
      <c r="D101" s="74"/>
      <c r="E101" s="6"/>
      <c r="F101" s="7" t="s">
        <v>166</v>
      </c>
      <c r="G101" s="7" t="s">
        <v>81</v>
      </c>
      <c r="H101" s="8">
        <f t="shared" si="12"/>
        <v>3.5</v>
      </c>
      <c r="I101" s="8">
        <f t="shared" si="13"/>
        <v>1522</v>
      </c>
    </row>
    <row r="102" spans="1:9" ht="12.75">
      <c r="A102" s="23" t="s">
        <v>185</v>
      </c>
      <c r="B102" s="24" t="s">
        <v>183</v>
      </c>
      <c r="C102" s="74" t="s">
        <v>209</v>
      </c>
      <c r="D102" s="74"/>
      <c r="E102" s="23"/>
      <c r="F102" s="7" t="s">
        <v>167</v>
      </c>
      <c r="G102" s="7" t="s">
        <v>82</v>
      </c>
      <c r="H102" s="8">
        <f t="shared" si="12"/>
        <v>7</v>
      </c>
      <c r="I102" s="8">
        <f t="shared" si="13"/>
        <v>1726</v>
      </c>
    </row>
    <row r="103" spans="1:9" ht="12.75">
      <c r="A103" s="7" t="s">
        <v>246</v>
      </c>
      <c r="B103" s="4">
        <v>2092</v>
      </c>
      <c r="C103" s="73">
        <v>10</v>
      </c>
      <c r="D103" s="73">
        <v>118.5</v>
      </c>
      <c r="E103" s="6"/>
      <c r="F103" s="7" t="s">
        <v>168</v>
      </c>
      <c r="G103" s="7" t="s">
        <v>64</v>
      </c>
      <c r="H103" s="8">
        <f t="shared" si="12"/>
        <v>5</v>
      </c>
      <c r="I103" s="8">
        <f t="shared" si="13"/>
        <v>1621</v>
      </c>
    </row>
    <row r="104" spans="1:10" ht="12.75">
      <c r="A104" s="7" t="s">
        <v>247</v>
      </c>
      <c r="B104" s="4">
        <v>2081</v>
      </c>
      <c r="C104" s="73">
        <v>9</v>
      </c>
      <c r="D104" s="73">
        <v>114</v>
      </c>
      <c r="E104" s="6"/>
      <c r="F104" s="7" t="s">
        <v>169</v>
      </c>
      <c r="G104" s="7" t="s">
        <v>60</v>
      </c>
      <c r="H104" s="8">
        <f t="shared" si="12"/>
        <v>8</v>
      </c>
      <c r="I104" s="8">
        <f t="shared" si="13"/>
        <v>1788</v>
      </c>
      <c r="J104" s="25"/>
    </row>
    <row r="105" spans="1:10" ht="12.75">
      <c r="A105" s="7" t="s">
        <v>248</v>
      </c>
      <c r="B105" s="4">
        <v>1950</v>
      </c>
      <c r="C105" s="73">
        <v>6</v>
      </c>
      <c r="D105" s="73">
        <v>88</v>
      </c>
      <c r="E105" s="6"/>
      <c r="F105" s="7" t="s">
        <v>170</v>
      </c>
      <c r="G105" s="7" t="s">
        <v>62</v>
      </c>
      <c r="H105" s="8">
        <f t="shared" si="12"/>
        <v>3.5</v>
      </c>
      <c r="I105" s="8">
        <f t="shared" si="13"/>
        <v>1522</v>
      </c>
      <c r="J105" s="25"/>
    </row>
    <row r="106" spans="1:10" ht="12.75">
      <c r="A106" s="7" t="s">
        <v>249</v>
      </c>
      <c r="B106" s="4">
        <v>1870</v>
      </c>
      <c r="C106" s="73">
        <v>4</v>
      </c>
      <c r="D106" s="73">
        <v>88</v>
      </c>
      <c r="E106" s="6"/>
      <c r="F106" s="7" t="s">
        <v>171</v>
      </c>
      <c r="G106" s="7" t="s">
        <v>65</v>
      </c>
      <c r="H106" s="8">
        <f t="shared" si="12"/>
      </c>
      <c r="I106" s="8">
        <f t="shared" si="13"/>
      </c>
      <c r="J106" s="25"/>
    </row>
    <row r="107" spans="1:250" s="5" customFormat="1" ht="12.75">
      <c r="A107" s="7" t="s">
        <v>250</v>
      </c>
      <c r="B107" s="4">
        <v>2064</v>
      </c>
      <c r="C107" s="73">
        <v>8</v>
      </c>
      <c r="D107" s="73">
        <v>71</v>
      </c>
      <c r="E107" s="6"/>
      <c r="G107"/>
      <c r="H107" s="25"/>
      <c r="I107" s="25"/>
      <c r="J107" s="31"/>
      <c r="K107" s="29"/>
      <c r="L107" s="24"/>
      <c r="M107" s="23"/>
      <c r="N107" s="23"/>
      <c r="O107" s="30"/>
      <c r="P107" s="24"/>
      <c r="Q107" s="23"/>
      <c r="R107" s="23"/>
      <c r="S107" s="23"/>
      <c r="T107" s="29"/>
      <c r="U107" s="24"/>
      <c r="V107" s="23"/>
      <c r="W107" s="23"/>
      <c r="X107" s="30"/>
      <c r="Y107" s="24"/>
      <c r="Z107" s="23"/>
      <c r="AA107" s="23"/>
      <c r="AB107" s="23"/>
      <c r="AC107" s="29"/>
      <c r="AD107" s="24"/>
      <c r="AE107" s="23"/>
      <c r="AF107" s="23"/>
      <c r="AG107" s="30"/>
      <c r="AH107" s="24"/>
      <c r="AI107" s="23"/>
      <c r="AJ107" s="23"/>
      <c r="AK107" s="23"/>
      <c r="AL107" s="29"/>
      <c r="AM107" s="24"/>
      <c r="AN107" s="23"/>
      <c r="AO107" s="23"/>
      <c r="AP107" s="30"/>
      <c r="AQ107" s="24"/>
      <c r="AR107" s="23"/>
      <c r="AS107" s="23"/>
      <c r="AT107" s="23"/>
      <c r="AU107" s="29"/>
      <c r="AV107" s="24"/>
      <c r="AW107" s="23"/>
      <c r="AX107" s="23"/>
      <c r="AY107" s="30"/>
      <c r="AZ107" s="24"/>
      <c r="BA107" s="23"/>
      <c r="BB107" s="23"/>
      <c r="BC107" s="23"/>
      <c r="BD107" s="29"/>
      <c r="BE107" s="24"/>
      <c r="BF107" s="23"/>
      <c r="BG107" s="23"/>
      <c r="BH107" s="30"/>
      <c r="BI107" s="24"/>
      <c r="BJ107" s="23"/>
      <c r="BK107" s="23"/>
      <c r="BL107" s="23"/>
      <c r="BM107" s="29"/>
      <c r="BN107" s="24"/>
      <c r="BO107" s="23"/>
      <c r="BP107" s="23"/>
      <c r="BQ107" s="30"/>
      <c r="BR107" s="24"/>
      <c r="BS107" s="23"/>
      <c r="BT107" s="23"/>
      <c r="BU107" s="23"/>
      <c r="BV107" s="29"/>
      <c r="BW107" s="24"/>
      <c r="BX107" s="23"/>
      <c r="BY107" s="23"/>
      <c r="BZ107" s="30"/>
      <c r="CA107" s="24"/>
      <c r="CB107" s="23"/>
      <c r="CC107" s="23"/>
      <c r="CD107" s="23"/>
      <c r="CE107" s="29"/>
      <c r="CF107" s="24"/>
      <c r="CG107" s="23"/>
      <c r="CH107" s="23"/>
      <c r="CI107" s="30"/>
      <c r="CJ107" s="24"/>
      <c r="CK107" s="23"/>
      <c r="CL107" s="23"/>
      <c r="CM107" s="23"/>
      <c r="CN107" s="29"/>
      <c r="CO107" s="24"/>
      <c r="CP107" s="23"/>
      <c r="CQ107" s="23"/>
      <c r="CR107" s="30"/>
      <c r="CS107" s="24"/>
      <c r="CT107" s="23"/>
      <c r="CU107" s="23"/>
      <c r="CV107" s="23"/>
      <c r="CW107" s="29"/>
      <c r="CX107" s="24"/>
      <c r="CY107" s="23"/>
      <c r="CZ107" s="23"/>
      <c r="DA107" s="30"/>
      <c r="DB107" s="24"/>
      <c r="DC107" s="23"/>
      <c r="DD107" s="23"/>
      <c r="DE107" s="23"/>
      <c r="DF107" s="29"/>
      <c r="DG107" s="24"/>
      <c r="DH107" s="23"/>
      <c r="DI107" s="23"/>
      <c r="DJ107" s="30"/>
      <c r="DK107" s="24"/>
      <c r="DL107" s="23"/>
      <c r="DM107" s="23"/>
      <c r="DN107" s="23"/>
      <c r="DO107" s="29"/>
      <c r="DP107" s="24"/>
      <c r="DQ107" s="23"/>
      <c r="DR107" s="23"/>
      <c r="DS107" s="30"/>
      <c r="DT107" s="24"/>
      <c r="DU107" s="23"/>
      <c r="DV107" s="23"/>
      <c r="DW107" s="23"/>
      <c r="DX107" s="29"/>
      <c r="DY107" s="24"/>
      <c r="DZ107" s="23"/>
      <c r="EA107" s="23"/>
      <c r="EB107" s="30"/>
      <c r="EC107" s="24"/>
      <c r="ED107" s="23"/>
      <c r="EE107" s="23"/>
      <c r="EF107" s="23"/>
      <c r="EG107" s="29"/>
      <c r="EH107" s="24"/>
      <c r="EI107" s="23"/>
      <c r="EJ107" s="23"/>
      <c r="EK107" s="30"/>
      <c r="EL107" s="24"/>
      <c r="EM107" s="23"/>
      <c r="EN107" s="23"/>
      <c r="EO107" s="23"/>
      <c r="EP107" s="29"/>
      <c r="EQ107" s="24"/>
      <c r="ER107" s="23"/>
      <c r="ES107" s="23"/>
      <c r="ET107" s="30"/>
      <c r="EU107" s="24"/>
      <c r="EV107" s="23"/>
      <c r="EW107" s="23"/>
      <c r="EX107" s="23"/>
      <c r="EY107" s="29"/>
      <c r="EZ107" s="24"/>
      <c r="FA107" s="23"/>
      <c r="FB107" s="23"/>
      <c r="FC107" s="30"/>
      <c r="FD107" s="24"/>
      <c r="FE107" s="23"/>
      <c r="FF107" s="23"/>
      <c r="FG107" s="23"/>
      <c r="FH107" s="29"/>
      <c r="FI107" s="24"/>
      <c r="FJ107" s="23"/>
      <c r="FK107" s="23"/>
      <c r="FL107" s="30"/>
      <c r="FM107" s="24"/>
      <c r="FN107" s="23"/>
      <c r="FO107" s="23"/>
      <c r="FP107" s="23"/>
      <c r="FQ107" s="29"/>
      <c r="FR107" s="24"/>
      <c r="FS107" s="23"/>
      <c r="FT107" s="23"/>
      <c r="FU107" s="30"/>
      <c r="FV107" s="24"/>
      <c r="FW107" s="23"/>
      <c r="FX107" s="23"/>
      <c r="FY107" s="23"/>
      <c r="FZ107" s="29"/>
      <c r="GA107" s="24"/>
      <c r="GB107" s="23"/>
      <c r="GC107" s="23"/>
      <c r="GD107" s="30"/>
      <c r="GE107" s="24"/>
      <c r="GF107" s="23"/>
      <c r="GG107" s="23"/>
      <c r="GH107" s="23"/>
      <c r="GI107" s="29"/>
      <c r="GJ107" s="24"/>
      <c r="GK107" s="23"/>
      <c r="GL107" s="23"/>
      <c r="GM107" s="30"/>
      <c r="GN107" s="24"/>
      <c r="GO107" s="23"/>
      <c r="GP107" s="23"/>
      <c r="GQ107" s="23"/>
      <c r="GR107" s="29"/>
      <c r="GS107" s="24"/>
      <c r="GT107" s="23"/>
      <c r="GU107" s="23"/>
      <c r="GV107" s="30"/>
      <c r="GW107" s="24"/>
      <c r="GX107" s="23"/>
      <c r="GY107" s="23"/>
      <c r="GZ107" s="23"/>
      <c r="HA107" s="29"/>
      <c r="HB107" s="24"/>
      <c r="HC107" s="23"/>
      <c r="HD107" s="23"/>
      <c r="HE107" s="30"/>
      <c r="HF107" s="24"/>
      <c r="HG107" s="23"/>
      <c r="HH107" s="23"/>
      <c r="HI107" s="23"/>
      <c r="HJ107" s="29"/>
      <c r="HK107" s="24"/>
      <c r="HL107" s="23"/>
      <c r="HM107" s="23"/>
      <c r="HN107" s="30"/>
      <c r="HO107" s="24"/>
      <c r="HP107" s="23"/>
      <c r="HQ107" s="23"/>
      <c r="HR107" s="23"/>
      <c r="HS107" s="29"/>
      <c r="HT107" s="24"/>
      <c r="HU107" s="23"/>
      <c r="HV107" s="23"/>
      <c r="HW107" s="30"/>
      <c r="HX107" s="24"/>
      <c r="HY107" s="23"/>
      <c r="HZ107" s="23"/>
      <c r="IA107" s="23"/>
      <c r="IB107" s="29"/>
      <c r="IC107" s="24"/>
      <c r="ID107" s="23"/>
      <c r="IE107" s="23"/>
      <c r="IF107" s="30"/>
      <c r="IG107" s="24"/>
      <c r="IH107" s="23"/>
      <c r="II107" s="23"/>
      <c r="IJ107" s="23"/>
      <c r="IK107" s="29"/>
      <c r="IL107" s="24"/>
      <c r="IM107" s="23"/>
      <c r="IN107" s="23"/>
      <c r="IO107" s="30"/>
      <c r="IP107" s="24"/>
    </row>
    <row r="108" spans="1:10" ht="12.75">
      <c r="A108" s="7" t="s">
        <v>251</v>
      </c>
      <c r="B108" s="4">
        <v>1819</v>
      </c>
      <c r="C108" s="73">
        <v>1</v>
      </c>
      <c r="D108" s="73">
        <v>64</v>
      </c>
      <c r="E108" s="6"/>
      <c r="F108" s="6"/>
      <c r="H108" s="25"/>
      <c r="I108" s="25"/>
      <c r="J108" s="25"/>
    </row>
    <row r="109" spans="1:10" ht="12.75">
      <c r="A109" s="7" t="s">
        <v>252</v>
      </c>
      <c r="B109" s="4">
        <v>1901</v>
      </c>
      <c r="C109" s="73">
        <v>5</v>
      </c>
      <c r="D109" s="73">
        <v>63</v>
      </c>
      <c r="E109" s="6"/>
      <c r="F109" s="6"/>
      <c r="H109" s="25"/>
      <c r="I109" s="25"/>
      <c r="J109" s="25"/>
    </row>
    <row r="110" spans="1:10" ht="12.75">
      <c r="A110" s="7" t="s">
        <v>253</v>
      </c>
      <c r="B110" s="4">
        <v>1866</v>
      </c>
      <c r="C110" s="73">
        <v>3</v>
      </c>
      <c r="D110" s="73">
        <v>56</v>
      </c>
      <c r="E110" s="6"/>
      <c r="F110" s="6"/>
      <c r="H110" s="25"/>
      <c r="I110" s="25"/>
      <c r="J110" s="25"/>
    </row>
    <row r="111" spans="1:10" ht="12.75">
      <c r="A111" s="7" t="s">
        <v>254</v>
      </c>
      <c r="B111" s="4">
        <v>1839</v>
      </c>
      <c r="C111" s="73">
        <v>2</v>
      </c>
      <c r="D111" s="73">
        <v>54.5</v>
      </c>
      <c r="E111" s="6"/>
      <c r="F111" s="6"/>
      <c r="J111" s="25"/>
    </row>
    <row r="112" spans="1:10" ht="12.75">
      <c r="A112" s="7" t="s">
        <v>255</v>
      </c>
      <c r="B112" s="4">
        <v>1966</v>
      </c>
      <c r="C112" s="73">
        <v>7</v>
      </c>
      <c r="D112" s="73">
        <v>53</v>
      </c>
      <c r="E112" s="6"/>
      <c r="F112" s="6"/>
      <c r="J112" s="25"/>
    </row>
    <row r="113" spans="1:10" ht="12.75">
      <c r="A113" t="s">
        <v>174</v>
      </c>
      <c r="B113" s="4" t="s">
        <v>74</v>
      </c>
      <c r="C113" s="73" t="s">
        <v>74</v>
      </c>
      <c r="D113" s="73" t="s">
        <v>74</v>
      </c>
      <c r="E113" s="6"/>
      <c r="F113" s="6"/>
      <c r="J113" s="25"/>
    </row>
    <row r="114" spans="1:6" ht="12.75">
      <c r="A114" t="s">
        <v>174</v>
      </c>
      <c r="B114" s="4" t="s">
        <v>74</v>
      </c>
      <c r="C114" s="73" t="s">
        <v>74</v>
      </c>
      <c r="D114" s="73" t="s">
        <v>74</v>
      </c>
      <c r="E114" s="6"/>
      <c r="F114" s="7"/>
    </row>
    <row r="115" spans="1:9" ht="12.75">
      <c r="A115"/>
      <c r="B115" s="24"/>
      <c r="C115" s="74"/>
      <c r="D115" s="74"/>
      <c r="E115" s="6"/>
      <c r="F115" s="7"/>
      <c r="H115" s="26"/>
      <c r="I115" s="26"/>
    </row>
    <row r="116" spans="1:6" ht="12.75">
      <c r="A116" s="23" t="s">
        <v>185</v>
      </c>
      <c r="B116" s="24" t="s">
        <v>184</v>
      </c>
      <c r="C116" s="74" t="s">
        <v>209</v>
      </c>
      <c r="D116" s="74"/>
      <c r="E116" s="23"/>
      <c r="F116" s="7"/>
    </row>
    <row r="117" spans="1:6" ht="12.75">
      <c r="A117" s="7" t="s">
        <v>256</v>
      </c>
      <c r="B117" s="4">
        <v>1892</v>
      </c>
      <c r="C117" s="73">
        <v>2</v>
      </c>
      <c r="D117" s="73">
        <v>108</v>
      </c>
      <c r="E117" s="6"/>
      <c r="F117" s="7"/>
    </row>
    <row r="118" spans="1:10" ht="12.75">
      <c r="A118" s="7" t="s">
        <v>257</v>
      </c>
      <c r="B118" s="4">
        <v>1920</v>
      </c>
      <c r="C118" s="73">
        <v>3</v>
      </c>
      <c r="D118" s="73">
        <v>97</v>
      </c>
      <c r="E118" s="6"/>
      <c r="F118" s="23"/>
      <c r="J118" s="26"/>
    </row>
    <row r="119" spans="1:6" ht="12.75">
      <c r="A119" s="7" t="s">
        <v>208</v>
      </c>
      <c r="B119" s="4">
        <v>2091</v>
      </c>
      <c r="C119" s="73">
        <v>8</v>
      </c>
      <c r="D119" s="73">
        <v>93.5</v>
      </c>
      <c r="E119" s="6"/>
      <c r="F119" s="7"/>
    </row>
    <row r="120" spans="1:6" ht="12.75">
      <c r="A120" s="7" t="s">
        <v>258</v>
      </c>
      <c r="B120" s="4">
        <v>2013</v>
      </c>
      <c r="C120" s="73">
        <v>5</v>
      </c>
      <c r="D120" s="73">
        <v>87</v>
      </c>
      <c r="E120" s="6"/>
      <c r="F120" s="7"/>
    </row>
    <row r="121" spans="1:250" s="5" customFormat="1" ht="12.75">
      <c r="A121" s="7" t="s">
        <v>259</v>
      </c>
      <c r="B121" s="4">
        <v>2120</v>
      </c>
      <c r="C121" s="73">
        <v>9</v>
      </c>
      <c r="D121" s="73">
        <v>84</v>
      </c>
      <c r="E121" s="6"/>
      <c r="F121" s="7"/>
      <c r="G121"/>
      <c r="H121" s="8"/>
      <c r="I121" s="8"/>
      <c r="J121" s="8"/>
      <c r="K121" s="29"/>
      <c r="L121" s="24"/>
      <c r="M121" s="23"/>
      <c r="N121" s="23"/>
      <c r="O121" s="30"/>
      <c r="P121" s="24"/>
      <c r="Q121" s="23"/>
      <c r="R121" s="23"/>
      <c r="S121" s="23"/>
      <c r="T121" s="29"/>
      <c r="U121" s="24"/>
      <c r="V121" s="23"/>
      <c r="W121" s="23"/>
      <c r="X121" s="30"/>
      <c r="Y121" s="24"/>
      <c r="Z121" s="23"/>
      <c r="AA121" s="23"/>
      <c r="AB121" s="23"/>
      <c r="AC121" s="29"/>
      <c r="AD121" s="24"/>
      <c r="AE121" s="23"/>
      <c r="AF121" s="23"/>
      <c r="AG121" s="30"/>
      <c r="AH121" s="24"/>
      <c r="AI121" s="23"/>
      <c r="AJ121" s="23"/>
      <c r="AK121" s="23"/>
      <c r="AL121" s="29"/>
      <c r="AM121" s="24"/>
      <c r="AN121" s="23"/>
      <c r="AO121" s="23"/>
      <c r="AP121" s="30"/>
      <c r="AQ121" s="24"/>
      <c r="AR121" s="23"/>
      <c r="AS121" s="23"/>
      <c r="AT121" s="23"/>
      <c r="AU121" s="29"/>
      <c r="AV121" s="24"/>
      <c r="AW121" s="23"/>
      <c r="AX121" s="23"/>
      <c r="AY121" s="30"/>
      <c r="AZ121" s="24"/>
      <c r="BA121" s="23"/>
      <c r="BB121" s="23"/>
      <c r="BC121" s="23"/>
      <c r="BD121" s="29"/>
      <c r="BE121" s="24"/>
      <c r="BF121" s="23"/>
      <c r="BG121" s="23"/>
      <c r="BH121" s="30"/>
      <c r="BI121" s="24"/>
      <c r="BJ121" s="23"/>
      <c r="BK121" s="23"/>
      <c r="BL121" s="23"/>
      <c r="BM121" s="29"/>
      <c r="BN121" s="24"/>
      <c r="BO121" s="23"/>
      <c r="BP121" s="23"/>
      <c r="BQ121" s="30"/>
      <c r="BR121" s="24"/>
      <c r="BS121" s="23"/>
      <c r="BT121" s="23"/>
      <c r="BU121" s="23"/>
      <c r="BV121" s="29"/>
      <c r="BW121" s="24"/>
      <c r="BX121" s="23"/>
      <c r="BY121" s="23"/>
      <c r="BZ121" s="30"/>
      <c r="CA121" s="24"/>
      <c r="CB121" s="23"/>
      <c r="CC121" s="23"/>
      <c r="CD121" s="23"/>
      <c r="CE121" s="29"/>
      <c r="CF121" s="24"/>
      <c r="CG121" s="23"/>
      <c r="CH121" s="23"/>
      <c r="CI121" s="30"/>
      <c r="CJ121" s="24"/>
      <c r="CK121" s="23"/>
      <c r="CL121" s="23"/>
      <c r="CM121" s="23"/>
      <c r="CN121" s="29"/>
      <c r="CO121" s="24"/>
      <c r="CP121" s="23"/>
      <c r="CQ121" s="23"/>
      <c r="CR121" s="30"/>
      <c r="CS121" s="24"/>
      <c r="CT121" s="23"/>
      <c r="CU121" s="23"/>
      <c r="CV121" s="23"/>
      <c r="CW121" s="29"/>
      <c r="CX121" s="24"/>
      <c r="CY121" s="23"/>
      <c r="CZ121" s="23"/>
      <c r="DA121" s="30"/>
      <c r="DB121" s="24"/>
      <c r="DC121" s="23"/>
      <c r="DD121" s="23"/>
      <c r="DE121" s="23"/>
      <c r="DF121" s="29"/>
      <c r="DG121" s="24"/>
      <c r="DH121" s="23"/>
      <c r="DI121" s="23"/>
      <c r="DJ121" s="30"/>
      <c r="DK121" s="24"/>
      <c r="DL121" s="23"/>
      <c r="DM121" s="23"/>
      <c r="DN121" s="23"/>
      <c r="DO121" s="29"/>
      <c r="DP121" s="24"/>
      <c r="DQ121" s="23"/>
      <c r="DR121" s="23"/>
      <c r="DS121" s="30"/>
      <c r="DT121" s="24"/>
      <c r="DU121" s="23"/>
      <c r="DV121" s="23"/>
      <c r="DW121" s="23"/>
      <c r="DX121" s="29"/>
      <c r="DY121" s="24"/>
      <c r="DZ121" s="23"/>
      <c r="EA121" s="23"/>
      <c r="EB121" s="30"/>
      <c r="EC121" s="24"/>
      <c r="ED121" s="23"/>
      <c r="EE121" s="23"/>
      <c r="EF121" s="23"/>
      <c r="EG121" s="29"/>
      <c r="EH121" s="24"/>
      <c r="EI121" s="23"/>
      <c r="EJ121" s="23"/>
      <c r="EK121" s="30"/>
      <c r="EL121" s="24"/>
      <c r="EM121" s="23"/>
      <c r="EN121" s="23"/>
      <c r="EO121" s="23"/>
      <c r="EP121" s="29"/>
      <c r="EQ121" s="24"/>
      <c r="ER121" s="23"/>
      <c r="ES121" s="23"/>
      <c r="ET121" s="30"/>
      <c r="EU121" s="24"/>
      <c r="EV121" s="23"/>
      <c r="EW121" s="23"/>
      <c r="EX121" s="23"/>
      <c r="EY121" s="29"/>
      <c r="EZ121" s="24"/>
      <c r="FA121" s="23"/>
      <c r="FB121" s="23"/>
      <c r="FC121" s="30"/>
      <c r="FD121" s="24"/>
      <c r="FE121" s="23"/>
      <c r="FF121" s="23"/>
      <c r="FG121" s="23"/>
      <c r="FH121" s="29"/>
      <c r="FI121" s="24"/>
      <c r="FJ121" s="23"/>
      <c r="FK121" s="23"/>
      <c r="FL121" s="30"/>
      <c r="FM121" s="24"/>
      <c r="FN121" s="23"/>
      <c r="FO121" s="23"/>
      <c r="FP121" s="23"/>
      <c r="FQ121" s="29"/>
      <c r="FR121" s="24"/>
      <c r="FS121" s="23"/>
      <c r="FT121" s="23"/>
      <c r="FU121" s="30"/>
      <c r="FV121" s="24"/>
      <c r="FW121" s="23"/>
      <c r="FX121" s="23"/>
      <c r="FY121" s="23"/>
      <c r="FZ121" s="29"/>
      <c r="GA121" s="24"/>
      <c r="GB121" s="23"/>
      <c r="GC121" s="23"/>
      <c r="GD121" s="30"/>
      <c r="GE121" s="24"/>
      <c r="GF121" s="23"/>
      <c r="GG121" s="23"/>
      <c r="GH121" s="23"/>
      <c r="GI121" s="29"/>
      <c r="GJ121" s="24"/>
      <c r="GK121" s="23"/>
      <c r="GL121" s="23"/>
      <c r="GM121" s="30"/>
      <c r="GN121" s="24"/>
      <c r="GO121" s="23"/>
      <c r="GP121" s="23"/>
      <c r="GQ121" s="23"/>
      <c r="GR121" s="29"/>
      <c r="GS121" s="24"/>
      <c r="GT121" s="23"/>
      <c r="GU121" s="23"/>
      <c r="GV121" s="30"/>
      <c r="GW121" s="24"/>
      <c r="GX121" s="23"/>
      <c r="GY121" s="23"/>
      <c r="GZ121" s="23"/>
      <c r="HA121" s="29"/>
      <c r="HB121" s="24"/>
      <c r="HC121" s="23"/>
      <c r="HD121" s="23"/>
      <c r="HE121" s="30"/>
      <c r="HF121" s="24"/>
      <c r="HG121" s="23"/>
      <c r="HH121" s="23"/>
      <c r="HI121" s="23"/>
      <c r="HJ121" s="29"/>
      <c r="HK121" s="24"/>
      <c r="HL121" s="23"/>
      <c r="HM121" s="23"/>
      <c r="HN121" s="30"/>
      <c r="HO121" s="24"/>
      <c r="HP121" s="23"/>
      <c r="HQ121" s="23"/>
      <c r="HR121" s="23"/>
      <c r="HS121" s="29"/>
      <c r="HT121" s="24"/>
      <c r="HU121" s="23"/>
      <c r="HV121" s="23"/>
      <c r="HW121" s="30"/>
      <c r="HX121" s="24"/>
      <c r="HY121" s="23"/>
      <c r="HZ121" s="23"/>
      <c r="IA121" s="23"/>
      <c r="IB121" s="29"/>
      <c r="IC121" s="24"/>
      <c r="ID121" s="23"/>
      <c r="IE121" s="23"/>
      <c r="IF121" s="30"/>
      <c r="IG121" s="24"/>
      <c r="IH121" s="23"/>
      <c r="II121" s="23"/>
      <c r="IJ121" s="23"/>
      <c r="IK121" s="29"/>
      <c r="IL121" s="24"/>
      <c r="IM121" s="23"/>
      <c r="IN121" s="23"/>
      <c r="IO121" s="30"/>
      <c r="IP121" s="24"/>
    </row>
    <row r="122" spans="1:6" ht="12.75">
      <c r="A122" s="7" t="s">
        <v>260</v>
      </c>
      <c r="B122" s="4">
        <v>1992</v>
      </c>
      <c r="C122" s="73">
        <v>4</v>
      </c>
      <c r="D122" s="73">
        <v>77.5</v>
      </c>
      <c r="E122" s="6"/>
      <c r="F122" s="7"/>
    </row>
    <row r="123" spans="1:6" ht="12.75">
      <c r="A123" s="7" t="s">
        <v>261</v>
      </c>
      <c r="B123" s="4">
        <v>2024</v>
      </c>
      <c r="C123" s="73">
        <v>6</v>
      </c>
      <c r="D123" s="73">
        <v>65</v>
      </c>
      <c r="E123" s="6"/>
      <c r="F123" s="7"/>
    </row>
    <row r="124" spans="1:6" ht="12.75">
      <c r="A124" s="7" t="s">
        <v>262</v>
      </c>
      <c r="B124" s="4">
        <v>2035</v>
      </c>
      <c r="C124" s="73">
        <v>7</v>
      </c>
      <c r="D124" s="73">
        <v>62</v>
      </c>
      <c r="E124" s="6"/>
      <c r="F124" s="7"/>
    </row>
    <row r="125" spans="1:9" ht="12.75">
      <c r="A125" s="7" t="s">
        <v>222</v>
      </c>
      <c r="B125" s="4">
        <v>2236</v>
      </c>
      <c r="C125" s="73">
        <v>10</v>
      </c>
      <c r="D125" s="73">
        <v>62</v>
      </c>
      <c r="E125" s="6"/>
      <c r="F125" s="7"/>
      <c r="H125" s="32"/>
      <c r="I125" s="32"/>
    </row>
    <row r="126" spans="1:6" ht="12.75">
      <c r="A126" s="7" t="s">
        <v>263</v>
      </c>
      <c r="B126" s="4">
        <v>1871</v>
      </c>
      <c r="C126" s="73">
        <v>1</v>
      </c>
      <c r="D126" s="73">
        <v>34</v>
      </c>
      <c r="E126" s="6"/>
      <c r="F126" s="7"/>
    </row>
    <row r="127" spans="1:6" ht="18">
      <c r="A127" s="82" t="s">
        <v>174</v>
      </c>
      <c r="B127" s="83" t="s">
        <v>74</v>
      </c>
      <c r="C127" s="83" t="s">
        <v>74</v>
      </c>
      <c r="D127" s="83" t="s">
        <v>74</v>
      </c>
      <c r="E127" s="6"/>
      <c r="F127" s="7"/>
    </row>
    <row r="128" spans="1:10" ht="12.75">
      <c r="A128" s="23" t="s">
        <v>176</v>
      </c>
      <c r="B128" s="24" t="s">
        <v>186</v>
      </c>
      <c r="C128" s="24" t="s">
        <v>209</v>
      </c>
      <c r="D128" s="24"/>
      <c r="E128" s="6"/>
      <c r="F128" s="33"/>
      <c r="J128" s="32"/>
    </row>
    <row r="129" spans="1:9" ht="12.75">
      <c r="A129" s="6" t="s">
        <v>264</v>
      </c>
      <c r="B129" s="4">
        <v>2310</v>
      </c>
      <c r="C129" s="73">
        <v>10</v>
      </c>
      <c r="D129" s="73">
        <v>115</v>
      </c>
      <c r="E129" s="6"/>
      <c r="F129" s="7"/>
      <c r="H129" s="22"/>
      <c r="I129" s="22"/>
    </row>
    <row r="130" spans="1:6" ht="12.75">
      <c r="A130" s="6" t="s">
        <v>265</v>
      </c>
      <c r="B130" s="4">
        <v>2193</v>
      </c>
      <c r="C130" s="73">
        <v>9</v>
      </c>
      <c r="D130" s="73">
        <v>99</v>
      </c>
      <c r="E130" s="23"/>
      <c r="F130" s="34"/>
    </row>
    <row r="131" spans="1:6" ht="12.75">
      <c r="A131" s="6" t="s">
        <v>266</v>
      </c>
      <c r="B131" s="4">
        <v>2132</v>
      </c>
      <c r="C131" s="73">
        <v>6</v>
      </c>
      <c r="D131" s="73">
        <v>94</v>
      </c>
      <c r="E131" s="6"/>
      <c r="F131" s="34"/>
    </row>
    <row r="132" spans="1:10" ht="12.75">
      <c r="A132" s="6" t="s">
        <v>267</v>
      </c>
      <c r="B132" s="4">
        <v>2131</v>
      </c>
      <c r="C132" s="73">
        <v>5</v>
      </c>
      <c r="D132" s="73">
        <v>89</v>
      </c>
      <c r="E132" s="6"/>
      <c r="F132" s="34"/>
      <c r="J132" s="22"/>
    </row>
    <row r="133" spans="1:6" ht="12.75">
      <c r="A133" s="6" t="s">
        <v>268</v>
      </c>
      <c r="B133" s="4">
        <v>1519</v>
      </c>
      <c r="C133" s="73">
        <v>1</v>
      </c>
      <c r="D133" s="73">
        <v>78</v>
      </c>
      <c r="E133" s="6"/>
      <c r="F133" s="34"/>
    </row>
    <row r="134" spans="1:6" ht="12.75">
      <c r="A134" s="6" t="s">
        <v>269</v>
      </c>
      <c r="B134" s="4">
        <v>2161</v>
      </c>
      <c r="C134" s="73">
        <v>8</v>
      </c>
      <c r="D134" s="73">
        <v>77</v>
      </c>
      <c r="E134" s="6"/>
      <c r="F134" s="34"/>
    </row>
    <row r="135" spans="1:250" s="5" customFormat="1" ht="12.75">
      <c r="A135" s="6" t="s">
        <v>270</v>
      </c>
      <c r="B135" s="4">
        <v>1908</v>
      </c>
      <c r="C135" s="73">
        <v>3</v>
      </c>
      <c r="D135" s="73">
        <v>64</v>
      </c>
      <c r="E135" s="6"/>
      <c r="F135" s="34"/>
      <c r="G135"/>
      <c r="H135" s="8"/>
      <c r="I135" s="8"/>
      <c r="J135" s="8"/>
      <c r="K135" s="29"/>
      <c r="L135" s="24"/>
      <c r="M135" s="23"/>
      <c r="N135" s="23"/>
      <c r="O135" s="30"/>
      <c r="P135" s="24"/>
      <c r="Q135" s="23"/>
      <c r="R135" s="23"/>
      <c r="S135" s="23"/>
      <c r="T135" s="29"/>
      <c r="U135" s="24"/>
      <c r="V135" s="23"/>
      <c r="W135" s="23"/>
      <c r="X135" s="30"/>
      <c r="Y135" s="24"/>
      <c r="Z135" s="23"/>
      <c r="AA135" s="23"/>
      <c r="AB135" s="23"/>
      <c r="AC135" s="29"/>
      <c r="AD135" s="24"/>
      <c r="AE135" s="23"/>
      <c r="AF135" s="23"/>
      <c r="AG135" s="30"/>
      <c r="AH135" s="24"/>
      <c r="AI135" s="23"/>
      <c r="AJ135" s="23"/>
      <c r="AK135" s="23"/>
      <c r="AL135" s="29"/>
      <c r="AM135" s="24"/>
      <c r="AN135" s="23"/>
      <c r="AO135" s="23"/>
      <c r="AP135" s="30"/>
      <c r="AQ135" s="24"/>
      <c r="AR135" s="23"/>
      <c r="AS135" s="23"/>
      <c r="AT135" s="23"/>
      <c r="AU135" s="29"/>
      <c r="AV135" s="24"/>
      <c r="AW135" s="23"/>
      <c r="AX135" s="23"/>
      <c r="AY135" s="30"/>
      <c r="AZ135" s="24"/>
      <c r="BA135" s="23"/>
      <c r="BB135" s="23"/>
      <c r="BC135" s="23"/>
      <c r="BD135" s="29"/>
      <c r="BE135" s="24"/>
      <c r="BF135" s="23"/>
      <c r="BG135" s="23"/>
      <c r="BH135" s="30"/>
      <c r="BI135" s="24"/>
      <c r="BJ135" s="23"/>
      <c r="BK135" s="23"/>
      <c r="BL135" s="23"/>
      <c r="BM135" s="29"/>
      <c r="BN135" s="24"/>
      <c r="BO135" s="23"/>
      <c r="BP135" s="23"/>
      <c r="BQ135" s="30"/>
      <c r="BR135" s="24"/>
      <c r="BS135" s="23"/>
      <c r="BT135" s="23"/>
      <c r="BU135" s="23"/>
      <c r="BV135" s="29"/>
      <c r="BW135" s="24"/>
      <c r="BX135" s="23"/>
      <c r="BY135" s="23"/>
      <c r="BZ135" s="30"/>
      <c r="CA135" s="24"/>
      <c r="CB135" s="23"/>
      <c r="CC135" s="23"/>
      <c r="CD135" s="23"/>
      <c r="CE135" s="29"/>
      <c r="CF135" s="24"/>
      <c r="CG135" s="23"/>
      <c r="CH135" s="23"/>
      <c r="CI135" s="30"/>
      <c r="CJ135" s="24"/>
      <c r="CK135" s="23"/>
      <c r="CL135" s="23"/>
      <c r="CM135" s="23"/>
      <c r="CN135" s="29"/>
      <c r="CO135" s="24"/>
      <c r="CP135" s="23"/>
      <c r="CQ135" s="23"/>
      <c r="CR135" s="30"/>
      <c r="CS135" s="24"/>
      <c r="CT135" s="23"/>
      <c r="CU135" s="23"/>
      <c r="CV135" s="23"/>
      <c r="CW135" s="29"/>
      <c r="CX135" s="24"/>
      <c r="CY135" s="23"/>
      <c r="CZ135" s="23"/>
      <c r="DA135" s="30"/>
      <c r="DB135" s="24"/>
      <c r="DC135" s="23"/>
      <c r="DD135" s="23"/>
      <c r="DE135" s="23"/>
      <c r="DF135" s="29"/>
      <c r="DG135" s="24"/>
      <c r="DH135" s="23"/>
      <c r="DI135" s="23"/>
      <c r="DJ135" s="30"/>
      <c r="DK135" s="24"/>
      <c r="DL135" s="23"/>
      <c r="DM135" s="23"/>
      <c r="DN135" s="23"/>
      <c r="DO135" s="29"/>
      <c r="DP135" s="24"/>
      <c r="DQ135" s="23"/>
      <c r="DR135" s="23"/>
      <c r="DS135" s="30"/>
      <c r="DT135" s="24"/>
      <c r="DU135" s="23"/>
      <c r="DV135" s="23"/>
      <c r="DW135" s="23"/>
      <c r="DX135" s="29"/>
      <c r="DY135" s="24"/>
      <c r="DZ135" s="23"/>
      <c r="EA135" s="23"/>
      <c r="EB135" s="30"/>
      <c r="EC135" s="24"/>
      <c r="ED135" s="23"/>
      <c r="EE135" s="23"/>
      <c r="EF135" s="23"/>
      <c r="EG135" s="29"/>
      <c r="EH135" s="24"/>
      <c r="EI135" s="23"/>
      <c r="EJ135" s="23"/>
      <c r="EK135" s="30"/>
      <c r="EL135" s="24"/>
      <c r="EM135" s="23"/>
      <c r="EN135" s="23"/>
      <c r="EO135" s="23"/>
      <c r="EP135" s="29"/>
      <c r="EQ135" s="24"/>
      <c r="ER135" s="23"/>
      <c r="ES135" s="23"/>
      <c r="ET135" s="30"/>
      <c r="EU135" s="24"/>
      <c r="EV135" s="23"/>
      <c r="EW135" s="23"/>
      <c r="EX135" s="23"/>
      <c r="EY135" s="29"/>
      <c r="EZ135" s="24"/>
      <c r="FA135" s="23"/>
      <c r="FB135" s="23"/>
      <c r="FC135" s="30"/>
      <c r="FD135" s="24"/>
      <c r="FE135" s="23"/>
      <c r="FF135" s="23"/>
      <c r="FG135" s="23"/>
      <c r="FH135" s="29"/>
      <c r="FI135" s="24"/>
      <c r="FJ135" s="23"/>
      <c r="FK135" s="23"/>
      <c r="FL135" s="30"/>
      <c r="FM135" s="24"/>
      <c r="FN135" s="23"/>
      <c r="FO135" s="23"/>
      <c r="FP135" s="23"/>
      <c r="FQ135" s="29"/>
      <c r="FR135" s="24"/>
      <c r="FS135" s="23"/>
      <c r="FT135" s="23"/>
      <c r="FU135" s="30"/>
      <c r="FV135" s="24"/>
      <c r="FW135" s="23"/>
      <c r="FX135" s="23"/>
      <c r="FY135" s="23"/>
      <c r="FZ135" s="29"/>
      <c r="GA135" s="24"/>
      <c r="GB135" s="23"/>
      <c r="GC135" s="23"/>
      <c r="GD135" s="30"/>
      <c r="GE135" s="24"/>
      <c r="GF135" s="23"/>
      <c r="GG135" s="23"/>
      <c r="GH135" s="23"/>
      <c r="GI135" s="29"/>
      <c r="GJ135" s="24"/>
      <c r="GK135" s="23"/>
      <c r="GL135" s="23"/>
      <c r="GM135" s="30"/>
      <c r="GN135" s="24"/>
      <c r="GO135" s="23"/>
      <c r="GP135" s="23"/>
      <c r="GQ135" s="23"/>
      <c r="GR135" s="29"/>
      <c r="GS135" s="24"/>
      <c r="GT135" s="23"/>
      <c r="GU135" s="23"/>
      <c r="GV135" s="30"/>
      <c r="GW135" s="24"/>
      <c r="GX135" s="23"/>
      <c r="GY135" s="23"/>
      <c r="GZ135" s="23"/>
      <c r="HA135" s="29"/>
      <c r="HB135" s="24"/>
      <c r="HC135" s="23"/>
      <c r="HD135" s="23"/>
      <c r="HE135" s="30"/>
      <c r="HF135" s="24"/>
      <c r="HG135" s="23"/>
      <c r="HH135" s="23"/>
      <c r="HI135" s="23"/>
      <c r="HJ135" s="29"/>
      <c r="HK135" s="24"/>
      <c r="HL135" s="23"/>
      <c r="HM135" s="23"/>
      <c r="HN135" s="30"/>
      <c r="HO135" s="24"/>
      <c r="HP135" s="23"/>
      <c r="HQ135" s="23"/>
      <c r="HR135" s="23"/>
      <c r="HS135" s="29"/>
      <c r="HT135" s="24"/>
      <c r="HU135" s="23"/>
      <c r="HV135" s="23"/>
      <c r="HW135" s="30"/>
      <c r="HX135" s="24"/>
      <c r="HY135" s="23"/>
      <c r="HZ135" s="23"/>
      <c r="IA135" s="23"/>
      <c r="IB135" s="29"/>
      <c r="IC135" s="24"/>
      <c r="ID135" s="23"/>
      <c r="IE135" s="23"/>
      <c r="IF135" s="30"/>
      <c r="IG135" s="24"/>
      <c r="IH135" s="23"/>
      <c r="II135" s="23"/>
      <c r="IJ135" s="23"/>
      <c r="IK135" s="29"/>
      <c r="IL135" s="24"/>
      <c r="IM135" s="23"/>
      <c r="IN135" s="23"/>
      <c r="IO135" s="30"/>
      <c r="IP135" s="24"/>
    </row>
    <row r="136" spans="1:6" ht="12.75">
      <c r="A136" s="6" t="s">
        <v>271</v>
      </c>
      <c r="B136" s="4">
        <v>2155</v>
      </c>
      <c r="C136" s="73">
        <v>7</v>
      </c>
      <c r="D136" s="73">
        <v>59</v>
      </c>
      <c r="E136" s="6"/>
      <c r="F136" s="34"/>
    </row>
    <row r="137" spans="1:6" ht="12.75">
      <c r="A137" s="6" t="s">
        <v>272</v>
      </c>
      <c r="B137" s="4">
        <v>1852</v>
      </c>
      <c r="C137" s="73">
        <v>2</v>
      </c>
      <c r="D137" s="73">
        <v>48</v>
      </c>
      <c r="E137" s="6"/>
      <c r="F137" s="34"/>
    </row>
    <row r="138" spans="1:6" ht="12.75">
      <c r="A138" s="6" t="s">
        <v>273</v>
      </c>
      <c r="B138" s="4">
        <v>2081</v>
      </c>
      <c r="C138" s="73">
        <v>4</v>
      </c>
      <c r="D138" s="73">
        <v>46</v>
      </c>
      <c r="E138" s="6"/>
      <c r="F138" s="34"/>
    </row>
    <row r="139" spans="5:6" ht="12.75">
      <c r="E139" s="6"/>
      <c r="F139" s="34"/>
    </row>
    <row r="140" spans="1:6" ht="12.75">
      <c r="A140" s="23" t="s">
        <v>176</v>
      </c>
      <c r="B140" s="24" t="s">
        <v>187</v>
      </c>
      <c r="C140" s="24" t="s">
        <v>209</v>
      </c>
      <c r="D140" s="24"/>
      <c r="E140" s="6"/>
      <c r="F140" s="34"/>
    </row>
    <row r="141" spans="1:6" ht="12.75">
      <c r="A141" s="6" t="s">
        <v>274</v>
      </c>
      <c r="B141" s="4">
        <v>2048</v>
      </c>
      <c r="C141" s="73">
        <v>10</v>
      </c>
      <c r="D141" s="73">
        <v>126</v>
      </c>
      <c r="E141" s="6"/>
      <c r="F141" s="34"/>
    </row>
    <row r="142" spans="1:6" ht="12.75">
      <c r="A142" s="6" t="s">
        <v>275</v>
      </c>
      <c r="B142" s="4">
        <v>1917</v>
      </c>
      <c r="C142" s="73">
        <v>7</v>
      </c>
      <c r="D142" s="73">
        <v>97</v>
      </c>
      <c r="E142" s="6"/>
      <c r="F142" s="34"/>
    </row>
    <row r="143" spans="1:9" ht="12.75">
      <c r="A143" s="6" t="s">
        <v>276</v>
      </c>
      <c r="B143" s="4">
        <v>1973</v>
      </c>
      <c r="C143" s="73">
        <v>9</v>
      </c>
      <c r="D143" s="73">
        <v>96</v>
      </c>
      <c r="E143" s="6"/>
      <c r="F143" s="34"/>
      <c r="H143" s="22"/>
      <c r="I143" s="22"/>
    </row>
    <row r="144" spans="1:6" ht="12.75">
      <c r="A144" s="6" t="s">
        <v>277</v>
      </c>
      <c r="B144" s="4">
        <v>1943</v>
      </c>
      <c r="C144" s="73">
        <v>8</v>
      </c>
      <c r="D144" s="73">
        <v>95.5</v>
      </c>
      <c r="E144" s="23"/>
      <c r="F144" s="34"/>
    </row>
    <row r="145" spans="1:6" ht="12.75">
      <c r="A145" s="6" t="s">
        <v>278</v>
      </c>
      <c r="B145" s="4">
        <v>1836</v>
      </c>
      <c r="C145" s="73">
        <v>5</v>
      </c>
      <c r="D145" s="73">
        <v>88</v>
      </c>
      <c r="E145" s="6"/>
      <c r="F145" s="34"/>
    </row>
    <row r="146" spans="1:10" ht="12.75">
      <c r="A146" s="6" t="s">
        <v>279</v>
      </c>
      <c r="B146" s="4">
        <v>1888</v>
      </c>
      <c r="C146" s="73">
        <v>6</v>
      </c>
      <c r="D146" s="73">
        <v>73.5</v>
      </c>
      <c r="E146" s="6"/>
      <c r="F146"/>
      <c r="J146" s="22"/>
    </row>
    <row r="147" spans="1:9" ht="12.75">
      <c r="A147" s="6" t="s">
        <v>280</v>
      </c>
      <c r="B147" s="4">
        <v>1764</v>
      </c>
      <c r="C147" s="73">
        <v>3</v>
      </c>
      <c r="D147" s="73">
        <v>55</v>
      </c>
      <c r="E147" s="6"/>
      <c r="F147"/>
      <c r="H147" s="35"/>
      <c r="I147" s="25"/>
    </row>
    <row r="148" spans="1:9" ht="12.75">
      <c r="A148" s="6" t="s">
        <v>281</v>
      </c>
      <c r="B148" s="4">
        <v>1804</v>
      </c>
      <c r="C148" s="73">
        <v>4</v>
      </c>
      <c r="D148" s="73">
        <v>50</v>
      </c>
      <c r="E148" s="6"/>
      <c r="F148"/>
      <c r="H148" s="35"/>
      <c r="I148" s="25"/>
    </row>
    <row r="149" spans="1:10" s="5" customFormat="1" ht="12.75">
      <c r="A149" s="6" t="s">
        <v>282</v>
      </c>
      <c r="B149" s="4">
        <v>1734</v>
      </c>
      <c r="C149" s="73">
        <v>2</v>
      </c>
      <c r="D149" s="73">
        <v>45</v>
      </c>
      <c r="E149" s="6"/>
      <c r="F149" s="37"/>
      <c r="G149"/>
      <c r="H149" s="35"/>
      <c r="I149" s="25"/>
      <c r="J149" s="8"/>
    </row>
    <row r="150" spans="1:10" ht="12.75">
      <c r="A150" s="6" t="s">
        <v>283</v>
      </c>
      <c r="B150" s="4">
        <v>1724</v>
      </c>
      <c r="C150" s="73">
        <v>1</v>
      </c>
      <c r="D150" s="73">
        <v>44</v>
      </c>
      <c r="E150" s="6"/>
      <c r="F150" s="6"/>
      <c r="H150" s="35"/>
      <c r="I150" s="25"/>
      <c r="J150" s="35"/>
    </row>
    <row r="151" spans="5:10" ht="12.75">
      <c r="E151" s="6"/>
      <c r="F151" s="6"/>
      <c r="H151" s="35"/>
      <c r="I151" s="25"/>
      <c r="J151" s="35"/>
    </row>
    <row r="152" spans="1:10" ht="12.75">
      <c r="A152" s="23" t="s">
        <v>176</v>
      </c>
      <c r="B152" s="24" t="s">
        <v>188</v>
      </c>
      <c r="C152" s="24" t="s">
        <v>209</v>
      </c>
      <c r="D152" s="24"/>
      <c r="E152" s="6"/>
      <c r="F152" s="6"/>
      <c r="H152" s="35"/>
      <c r="I152" s="25"/>
      <c r="J152" s="35"/>
    </row>
    <row r="153" spans="1:10" ht="12.75">
      <c r="A153" s="6" t="s">
        <v>284</v>
      </c>
      <c r="B153" s="4">
        <v>2002</v>
      </c>
      <c r="C153" s="73">
        <v>9</v>
      </c>
      <c r="D153" s="73">
        <v>102.5</v>
      </c>
      <c r="E153" s="6"/>
      <c r="F153" s="6"/>
      <c r="H153" s="35"/>
      <c r="I153" s="25"/>
      <c r="J153" s="35"/>
    </row>
    <row r="154" spans="1:10" ht="12.75">
      <c r="A154" s="6" t="s">
        <v>285</v>
      </c>
      <c r="B154" s="4">
        <v>1885</v>
      </c>
      <c r="C154" s="73">
        <v>7</v>
      </c>
      <c r="D154" s="73">
        <v>94</v>
      </c>
      <c r="E154" s="6"/>
      <c r="F154" s="6"/>
      <c r="H154" s="35"/>
      <c r="I154" s="25"/>
      <c r="J154" s="35"/>
    </row>
    <row r="155" spans="1:10" ht="12.75">
      <c r="A155" s="6" t="s">
        <v>286</v>
      </c>
      <c r="B155" s="4">
        <v>2097</v>
      </c>
      <c r="C155" s="73">
        <v>10</v>
      </c>
      <c r="D155" s="73">
        <v>94</v>
      </c>
      <c r="E155" s="6"/>
      <c r="F155" s="6"/>
      <c r="H155" s="35"/>
      <c r="I155" s="25"/>
      <c r="J155" s="35"/>
    </row>
    <row r="156" spans="1:10" ht="12.75">
      <c r="A156" s="6" t="s">
        <v>287</v>
      </c>
      <c r="B156" s="4">
        <v>1947</v>
      </c>
      <c r="C156" s="73">
        <v>8</v>
      </c>
      <c r="D156" s="73">
        <v>83</v>
      </c>
      <c r="E156" s="6"/>
      <c r="F156" s="6"/>
      <c r="H156" s="35"/>
      <c r="I156" s="25"/>
      <c r="J156" s="35"/>
    </row>
    <row r="157" spans="1:10" ht="12.75">
      <c r="A157" s="6" t="s">
        <v>288</v>
      </c>
      <c r="B157" s="4">
        <v>1514</v>
      </c>
      <c r="C157" s="73">
        <v>1</v>
      </c>
      <c r="D157" s="73">
        <v>80</v>
      </c>
      <c r="E157" s="6"/>
      <c r="F157" s="6"/>
      <c r="H157" s="35"/>
      <c r="I157" s="38"/>
      <c r="J157" s="35"/>
    </row>
    <row r="158" spans="1:10" ht="12.75">
      <c r="A158" s="6" t="s">
        <v>289</v>
      </c>
      <c r="B158" s="4">
        <v>1855</v>
      </c>
      <c r="C158" s="73">
        <v>5</v>
      </c>
      <c r="D158" s="73">
        <v>79</v>
      </c>
      <c r="E158" s="23"/>
      <c r="F158" s="6"/>
      <c r="H158" s="35"/>
      <c r="I158" s="25"/>
      <c r="J158" s="35"/>
    </row>
    <row r="159" spans="1:10" ht="12.75">
      <c r="A159" s="6" t="s">
        <v>290</v>
      </c>
      <c r="B159" s="4">
        <v>1849</v>
      </c>
      <c r="C159" s="73">
        <v>4</v>
      </c>
      <c r="D159" s="73">
        <v>69</v>
      </c>
      <c r="E159" s="7"/>
      <c r="F159" s="6"/>
      <c r="H159" s="35"/>
      <c r="I159" s="25"/>
      <c r="J159" s="35"/>
    </row>
    <row r="160" spans="1:10" ht="12.75">
      <c r="A160" s="6" t="s">
        <v>291</v>
      </c>
      <c r="B160" s="4">
        <v>1723</v>
      </c>
      <c r="C160" s="73">
        <v>2</v>
      </c>
      <c r="D160" s="73">
        <v>68</v>
      </c>
      <c r="E160" s="7"/>
      <c r="H160" s="35"/>
      <c r="I160" s="25"/>
      <c r="J160" s="35"/>
    </row>
    <row r="161" spans="1:10" ht="12.75">
      <c r="A161" s="6" t="s">
        <v>292</v>
      </c>
      <c r="B161" s="4">
        <v>1730</v>
      </c>
      <c r="C161" s="73">
        <v>3</v>
      </c>
      <c r="D161" s="73">
        <v>50.5</v>
      </c>
      <c r="E161" s="7"/>
      <c r="F161" s="6"/>
      <c r="H161" s="35"/>
      <c r="I161" s="25"/>
      <c r="J161" s="35"/>
    </row>
    <row r="162" spans="1:10" ht="12.75">
      <c r="A162" s="6" t="s">
        <v>293</v>
      </c>
      <c r="B162" s="4">
        <v>1873</v>
      </c>
      <c r="C162" s="73">
        <v>6</v>
      </c>
      <c r="D162" s="73">
        <v>49</v>
      </c>
      <c r="E162" s="7"/>
      <c r="F162" s="6"/>
      <c r="H162" s="35"/>
      <c r="I162" s="25"/>
      <c r="J162" s="35"/>
    </row>
    <row r="163" spans="1:10" s="5" customFormat="1" ht="12.75">
      <c r="A163" s="27"/>
      <c r="B163" s="4"/>
      <c r="C163" s="4"/>
      <c r="D163" s="4"/>
      <c r="E163" s="7"/>
      <c r="F163" s="6"/>
      <c r="G163"/>
      <c r="H163" s="35"/>
      <c r="I163" s="25"/>
      <c r="J163" s="35"/>
    </row>
    <row r="164" spans="1:10" ht="12.75">
      <c r="A164" s="23" t="s">
        <v>176</v>
      </c>
      <c r="B164" s="24" t="s">
        <v>189</v>
      </c>
      <c r="C164" s="24" t="s">
        <v>209</v>
      </c>
      <c r="D164" s="24"/>
      <c r="E164" s="7"/>
      <c r="F164" s="6"/>
      <c r="H164" s="35"/>
      <c r="I164" s="25"/>
      <c r="J164" s="35"/>
    </row>
    <row r="165" spans="1:10" ht="12.75">
      <c r="A165" s="6" t="s">
        <v>294</v>
      </c>
      <c r="B165" s="4">
        <v>2063</v>
      </c>
      <c r="C165" s="73">
        <v>7</v>
      </c>
      <c r="D165" s="73">
        <v>109</v>
      </c>
      <c r="E165" s="7"/>
      <c r="F165" s="6"/>
      <c r="H165" s="35"/>
      <c r="I165" s="25"/>
      <c r="J165" s="35"/>
    </row>
    <row r="166" spans="1:10" ht="12.75">
      <c r="A166" s="6" t="s">
        <v>295</v>
      </c>
      <c r="B166" s="4">
        <v>2107</v>
      </c>
      <c r="C166" s="73">
        <v>9</v>
      </c>
      <c r="D166" s="73">
        <v>97</v>
      </c>
      <c r="E166" s="7"/>
      <c r="F166" s="6"/>
      <c r="H166" s="35"/>
      <c r="I166" s="25"/>
      <c r="J166" s="35"/>
    </row>
    <row r="167" spans="1:10" ht="12.75">
      <c r="A167" s="6" t="s">
        <v>296</v>
      </c>
      <c r="B167" s="4">
        <v>2102</v>
      </c>
      <c r="C167" s="73">
        <v>8</v>
      </c>
      <c r="D167" s="73">
        <v>87</v>
      </c>
      <c r="E167" s="7"/>
      <c r="F167" s="6"/>
      <c r="H167" s="35"/>
      <c r="I167" s="25"/>
      <c r="J167" s="35"/>
    </row>
    <row r="168" spans="1:10" ht="12.75">
      <c r="A168" s="6" t="s">
        <v>297</v>
      </c>
      <c r="B168" s="4">
        <v>1989</v>
      </c>
      <c r="C168" s="73">
        <v>6</v>
      </c>
      <c r="D168" s="73">
        <v>70</v>
      </c>
      <c r="E168" s="7"/>
      <c r="F168" s="6"/>
      <c r="H168" s="35"/>
      <c r="I168" s="25"/>
      <c r="J168" s="35"/>
    </row>
    <row r="169" spans="1:10" ht="12.75">
      <c r="A169" s="6" t="s">
        <v>298</v>
      </c>
      <c r="B169" s="4">
        <v>1947</v>
      </c>
      <c r="C169" s="73">
        <v>3</v>
      </c>
      <c r="D169" s="73">
        <v>67.5</v>
      </c>
      <c r="E169" s="7"/>
      <c r="F169" s="6"/>
      <c r="H169" s="35"/>
      <c r="I169" s="25"/>
      <c r="J169" s="35"/>
    </row>
    <row r="170" spans="1:10" ht="12.75">
      <c r="A170" s="6" t="s">
        <v>299</v>
      </c>
      <c r="B170" s="4">
        <v>1919</v>
      </c>
      <c r="C170" s="73">
        <v>2</v>
      </c>
      <c r="D170" s="73">
        <v>57</v>
      </c>
      <c r="E170" s="7"/>
      <c r="F170" s="6"/>
      <c r="H170" s="35"/>
      <c r="I170" s="25"/>
      <c r="J170" s="35"/>
    </row>
    <row r="171" spans="1:10" ht="12.75">
      <c r="A171" s="6" t="s">
        <v>300</v>
      </c>
      <c r="B171" s="4">
        <v>1978</v>
      </c>
      <c r="C171" s="73">
        <v>5</v>
      </c>
      <c r="D171" s="73">
        <v>51.5</v>
      </c>
      <c r="E171" s="7"/>
      <c r="F171" s="6"/>
      <c r="H171" s="35"/>
      <c r="I171" s="25"/>
      <c r="J171" s="35"/>
    </row>
    <row r="172" spans="1:10" ht="12.75">
      <c r="A172" s="6" t="s">
        <v>301</v>
      </c>
      <c r="B172" s="4">
        <v>1802</v>
      </c>
      <c r="C172" s="73">
        <v>1</v>
      </c>
      <c r="D172" s="73">
        <v>50</v>
      </c>
      <c r="E172" s="23"/>
      <c r="F172" s="6"/>
      <c r="H172" s="35"/>
      <c r="I172" s="25"/>
      <c r="J172" s="35"/>
    </row>
    <row r="173" spans="1:10" ht="12.75">
      <c r="A173" s="6" t="s">
        <v>302</v>
      </c>
      <c r="B173" s="4">
        <v>1967</v>
      </c>
      <c r="C173" s="73">
        <v>4</v>
      </c>
      <c r="D173" s="73">
        <v>39</v>
      </c>
      <c r="E173" s="7"/>
      <c r="F173" s="6"/>
      <c r="H173" s="35"/>
      <c r="I173" s="25"/>
      <c r="J173" s="35"/>
    </row>
    <row r="174" spans="5:10" ht="12.75">
      <c r="E174" s="7"/>
      <c r="F174" s="6"/>
      <c r="J174" s="35"/>
    </row>
    <row r="175" spans="5:10" ht="12.75">
      <c r="E175" s="7"/>
      <c r="F175" s="6"/>
      <c r="J175" s="35"/>
    </row>
    <row r="176" spans="1:10" ht="12.75">
      <c r="A176" s="23" t="s">
        <v>176</v>
      </c>
      <c r="B176" s="24" t="s">
        <v>190</v>
      </c>
      <c r="C176" s="24" t="s">
        <v>209</v>
      </c>
      <c r="D176" s="24"/>
      <c r="E176" s="7"/>
      <c r="F176" s="6"/>
      <c r="J176" s="35"/>
    </row>
    <row r="177" spans="1:10" s="5" customFormat="1" ht="12.75">
      <c r="A177" s="6" t="s">
        <v>139</v>
      </c>
      <c r="B177" s="4">
        <v>1949</v>
      </c>
      <c r="C177" s="73">
        <v>7</v>
      </c>
      <c r="D177" s="73">
        <v>106</v>
      </c>
      <c r="E177" s="7"/>
      <c r="F177"/>
      <c r="G177"/>
      <c r="H177" s="8"/>
      <c r="I177" s="8"/>
      <c r="J177" s="8"/>
    </row>
    <row r="178" spans="1:8" ht="12.75">
      <c r="A178" s="6" t="s">
        <v>143</v>
      </c>
      <c r="B178" s="4">
        <v>1889</v>
      </c>
      <c r="C178" s="73">
        <v>5</v>
      </c>
      <c r="D178" s="73">
        <v>91</v>
      </c>
      <c r="E178" s="7"/>
      <c r="F178"/>
      <c r="H178" s="39"/>
    </row>
    <row r="179" spans="1:8" ht="12.75">
      <c r="A179" s="6" t="s">
        <v>146</v>
      </c>
      <c r="B179" s="4">
        <v>1917</v>
      </c>
      <c r="C179" s="73">
        <v>6</v>
      </c>
      <c r="D179" s="73">
        <v>81</v>
      </c>
      <c r="E179" s="7"/>
      <c r="F179" s="36"/>
      <c r="H179" s="39"/>
    </row>
    <row r="180" spans="1:9" ht="12.75">
      <c r="A180" s="6" t="s">
        <v>142</v>
      </c>
      <c r="B180" s="4">
        <v>2070</v>
      </c>
      <c r="C180" s="73">
        <v>9</v>
      </c>
      <c r="D180" s="73">
        <v>76.5</v>
      </c>
      <c r="E180" s="7"/>
      <c r="F180" s="34"/>
      <c r="H180" s="39"/>
      <c r="I180" s="22"/>
    </row>
    <row r="181" spans="1:10" ht="12.75">
      <c r="A181" s="6" t="s">
        <v>140</v>
      </c>
      <c r="B181" s="4">
        <v>1816</v>
      </c>
      <c r="C181" s="73">
        <v>1</v>
      </c>
      <c r="D181" s="73">
        <v>69.5</v>
      </c>
      <c r="E181" s="7"/>
      <c r="F181" s="6"/>
      <c r="H181" s="39"/>
      <c r="J181" s="39"/>
    </row>
    <row r="182" spans="1:10" ht="12.75">
      <c r="A182" s="6" t="s">
        <v>145</v>
      </c>
      <c r="B182" s="4">
        <v>1853</v>
      </c>
      <c r="C182" s="73">
        <v>4</v>
      </c>
      <c r="D182" s="73">
        <v>60</v>
      </c>
      <c r="E182" s="7"/>
      <c r="F182" s="6"/>
      <c r="H182" s="39"/>
      <c r="J182" s="39"/>
    </row>
    <row r="183" spans="1:10" ht="12.75">
      <c r="A183" s="6" t="s">
        <v>72</v>
      </c>
      <c r="B183" s="4">
        <v>1824</v>
      </c>
      <c r="C183" s="73">
        <v>2</v>
      </c>
      <c r="D183" s="73">
        <v>56.5</v>
      </c>
      <c r="E183" s="7"/>
      <c r="F183" s="6"/>
      <c r="H183" s="39"/>
      <c r="I183" s="40"/>
      <c r="J183" s="39"/>
    </row>
    <row r="184" spans="1:10" ht="12.75">
      <c r="A184" s="6" t="s">
        <v>141</v>
      </c>
      <c r="B184" s="4">
        <v>1842</v>
      </c>
      <c r="C184" s="73">
        <v>3</v>
      </c>
      <c r="D184" s="73">
        <v>53</v>
      </c>
      <c r="E184" s="7"/>
      <c r="F184" s="6"/>
      <c r="H184" s="39"/>
      <c r="I184" s="22"/>
      <c r="J184" s="39"/>
    </row>
    <row r="185" spans="1:10" ht="12.75">
      <c r="A185" s="6" t="s">
        <v>144</v>
      </c>
      <c r="B185" s="4">
        <v>1979</v>
      </c>
      <c r="C185" s="73">
        <v>8</v>
      </c>
      <c r="D185" s="73">
        <v>36.5</v>
      </c>
      <c r="E185" s="7"/>
      <c r="F185" s="6"/>
      <c r="H185" s="39"/>
      <c r="I185" s="22"/>
      <c r="J185" s="39"/>
    </row>
    <row r="186" spans="5:10" ht="12.75">
      <c r="E186" s="23"/>
      <c r="F186" s="6"/>
      <c r="H186" s="39"/>
      <c r="J186" s="39"/>
    </row>
    <row r="187" spans="5:10" ht="12.75">
      <c r="E187" s="7"/>
      <c r="F187" s="6"/>
      <c r="H187" s="39"/>
      <c r="J187" s="39"/>
    </row>
    <row r="188" spans="1:10" ht="12.75">
      <c r="A188" s="23" t="s">
        <v>185</v>
      </c>
      <c r="B188" s="24" t="s">
        <v>191</v>
      </c>
      <c r="C188" s="74" t="s">
        <v>209</v>
      </c>
      <c r="D188" s="74"/>
      <c r="E188" s="7"/>
      <c r="F188" s="6"/>
      <c r="H188" s="39"/>
      <c r="J188" s="39"/>
    </row>
    <row r="189" spans="1:10" ht="12.75">
      <c r="A189" s="7" t="s">
        <v>303</v>
      </c>
      <c r="B189" s="4">
        <v>2033</v>
      </c>
      <c r="C189" s="73">
        <v>8</v>
      </c>
      <c r="D189" s="73">
        <v>98</v>
      </c>
      <c r="E189" s="7"/>
      <c r="F189" s="6"/>
      <c r="H189" s="39"/>
      <c r="J189" s="39"/>
    </row>
    <row r="190" spans="1:10" ht="12.75">
      <c r="A190" s="7" t="s">
        <v>304</v>
      </c>
      <c r="B190" s="4">
        <v>1912</v>
      </c>
      <c r="C190" s="73">
        <v>4</v>
      </c>
      <c r="D190" s="73">
        <v>90</v>
      </c>
      <c r="E190" s="7"/>
      <c r="F190" s="6"/>
      <c r="H190" s="39"/>
      <c r="J190" s="39"/>
    </row>
    <row r="191" spans="1:10" s="5" customFormat="1" ht="12.75">
      <c r="A191" s="7" t="s">
        <v>305</v>
      </c>
      <c r="B191" s="4">
        <v>1989</v>
      </c>
      <c r="C191" s="73">
        <v>7</v>
      </c>
      <c r="D191" s="73">
        <v>89.5</v>
      </c>
      <c r="E191" s="7"/>
      <c r="F191" s="6"/>
      <c r="G191"/>
      <c r="H191" s="39"/>
      <c r="I191" s="8"/>
      <c r="J191" s="39"/>
    </row>
    <row r="192" spans="1:10" ht="12.75">
      <c r="A192" s="7" t="s">
        <v>306</v>
      </c>
      <c r="B192" s="4">
        <v>2037</v>
      </c>
      <c r="C192" s="73">
        <v>9</v>
      </c>
      <c r="D192" s="73">
        <v>86</v>
      </c>
      <c r="E192" s="7"/>
      <c r="F192" s="6"/>
      <c r="H192" s="39"/>
      <c r="J192" s="39"/>
    </row>
    <row r="193" spans="1:10" ht="12.75">
      <c r="A193" s="7" t="s">
        <v>307</v>
      </c>
      <c r="B193" s="4">
        <v>2108</v>
      </c>
      <c r="C193" s="73">
        <v>10</v>
      </c>
      <c r="D193" s="73">
        <v>86</v>
      </c>
      <c r="E193" s="7"/>
      <c r="F193" s="6"/>
      <c r="H193" s="39"/>
      <c r="J193" s="39"/>
    </row>
    <row r="194" spans="1:10" ht="12.75">
      <c r="A194" s="7" t="s">
        <v>308</v>
      </c>
      <c r="B194" s="4">
        <v>1933</v>
      </c>
      <c r="C194" s="73">
        <v>6</v>
      </c>
      <c r="D194" s="73">
        <v>77</v>
      </c>
      <c r="E194" s="7"/>
      <c r="F194" s="6"/>
      <c r="H194" s="39"/>
      <c r="J194" s="39"/>
    </row>
    <row r="195" spans="1:10" ht="12.75">
      <c r="A195" s="7" t="s">
        <v>210</v>
      </c>
      <c r="B195" s="4">
        <v>1880</v>
      </c>
      <c r="C195" s="73">
        <v>3</v>
      </c>
      <c r="D195" s="73">
        <v>76</v>
      </c>
      <c r="E195" s="7"/>
      <c r="F195" s="6"/>
      <c r="H195" s="39"/>
      <c r="J195" s="39"/>
    </row>
    <row r="196" spans="1:10" ht="12.75">
      <c r="A196" s="7" t="s">
        <v>309</v>
      </c>
      <c r="B196" s="4">
        <v>1755</v>
      </c>
      <c r="C196" s="73">
        <v>1</v>
      </c>
      <c r="D196" s="73">
        <v>62</v>
      </c>
      <c r="E196" s="7"/>
      <c r="F196" s="6"/>
      <c r="H196" s="39"/>
      <c r="I196" s="40"/>
      <c r="J196" s="39"/>
    </row>
    <row r="197" spans="1:10" ht="12.75">
      <c r="A197" s="7" t="s">
        <v>310</v>
      </c>
      <c r="B197" s="4">
        <v>1927</v>
      </c>
      <c r="C197" s="73">
        <v>5</v>
      </c>
      <c r="D197" s="73">
        <v>54</v>
      </c>
      <c r="E197" s="7"/>
      <c r="F197" s="6"/>
      <c r="H197" s="39"/>
      <c r="I197" s="22"/>
      <c r="J197" s="39"/>
    </row>
    <row r="198" spans="1:10" ht="12.75">
      <c r="A198" s="7" t="s">
        <v>311</v>
      </c>
      <c r="B198" s="4">
        <v>1818</v>
      </c>
      <c r="C198" s="73">
        <v>2</v>
      </c>
      <c r="D198" s="73">
        <v>50.5</v>
      </c>
      <c r="E198" s="7"/>
      <c r="F198" s="6"/>
      <c r="H198" s="39"/>
      <c r="I198" s="22"/>
      <c r="J198" s="39"/>
    </row>
    <row r="199" spans="5:10" ht="12.75">
      <c r="E199" s="7"/>
      <c r="F199" s="6"/>
      <c r="H199" s="39"/>
      <c r="I199" s="22"/>
      <c r="J199" s="39"/>
    </row>
    <row r="200" spans="1:10" ht="12.75">
      <c r="A200" s="23"/>
      <c r="B200" s="24"/>
      <c r="C200" s="74"/>
      <c r="D200" s="74"/>
      <c r="E200" s="23"/>
      <c r="F200" s="6"/>
      <c r="H200" s="39"/>
      <c r="J200" s="39"/>
    </row>
    <row r="201" spans="1:10" ht="12.75">
      <c r="A201" s="23" t="s">
        <v>185</v>
      </c>
      <c r="B201" s="24" t="s">
        <v>192</v>
      </c>
      <c r="C201" s="74" t="s">
        <v>209</v>
      </c>
      <c r="D201" s="74"/>
      <c r="E201" s="7"/>
      <c r="F201" s="6"/>
      <c r="H201" s="39"/>
      <c r="J201" s="39"/>
    </row>
    <row r="202" spans="1:10" ht="12.75">
      <c r="A202" s="7" t="s">
        <v>231</v>
      </c>
      <c r="B202" s="4">
        <v>2085</v>
      </c>
      <c r="C202" s="73">
        <v>9</v>
      </c>
      <c r="D202" s="73">
        <v>115</v>
      </c>
      <c r="E202" s="7"/>
      <c r="F202" s="6"/>
      <c r="H202" s="39"/>
      <c r="J202" s="39"/>
    </row>
    <row r="203" spans="1:10" ht="12.75">
      <c r="A203" s="7" t="s">
        <v>312</v>
      </c>
      <c r="B203" s="4">
        <v>1986</v>
      </c>
      <c r="C203" s="73">
        <v>5</v>
      </c>
      <c r="D203" s="73">
        <v>106</v>
      </c>
      <c r="E203" s="7"/>
      <c r="F203" s="6"/>
      <c r="H203" s="39"/>
      <c r="J203" s="39"/>
    </row>
    <row r="204" spans="1:10" ht="12.75">
      <c r="A204" s="7" t="s">
        <v>313</v>
      </c>
      <c r="B204" s="4">
        <v>2003</v>
      </c>
      <c r="C204" s="73">
        <v>7</v>
      </c>
      <c r="D204" s="73">
        <v>95</v>
      </c>
      <c r="E204" s="7"/>
      <c r="F204" s="6"/>
      <c r="H204" s="39"/>
      <c r="J204" s="39"/>
    </row>
    <row r="205" spans="1:10" s="5" customFormat="1" ht="12.75">
      <c r="A205" s="7" t="s">
        <v>314</v>
      </c>
      <c r="B205" s="4">
        <v>2075</v>
      </c>
      <c r="C205" s="73">
        <v>8</v>
      </c>
      <c r="D205" s="73">
        <v>90</v>
      </c>
      <c r="E205" s="7"/>
      <c r="F205" s="6"/>
      <c r="G205"/>
      <c r="H205" s="39"/>
      <c r="I205" s="8"/>
      <c r="J205" s="39"/>
    </row>
    <row r="206" spans="1:10" ht="12.75">
      <c r="A206" s="7" t="s">
        <v>315</v>
      </c>
      <c r="B206" s="4">
        <v>1978</v>
      </c>
      <c r="C206" s="73">
        <v>4</v>
      </c>
      <c r="D206" s="73">
        <v>81.5</v>
      </c>
      <c r="E206" s="7"/>
      <c r="F206" s="6"/>
      <c r="H206" s="39"/>
      <c r="J206" s="39"/>
    </row>
    <row r="207" spans="1:10" ht="12.75">
      <c r="A207" s="7" t="s">
        <v>316</v>
      </c>
      <c r="B207" s="4">
        <v>2099</v>
      </c>
      <c r="C207" s="73">
        <v>10</v>
      </c>
      <c r="D207" s="73">
        <v>76</v>
      </c>
      <c r="E207" s="7"/>
      <c r="F207" s="6"/>
      <c r="H207" s="39"/>
      <c r="J207" s="39"/>
    </row>
    <row r="208" spans="1:10" ht="12.75">
      <c r="A208" s="7" t="s">
        <v>317</v>
      </c>
      <c r="B208" s="4">
        <v>1836</v>
      </c>
      <c r="C208" s="73">
        <v>3</v>
      </c>
      <c r="D208" s="73">
        <v>65.5</v>
      </c>
      <c r="E208" s="7"/>
      <c r="F208" s="6"/>
      <c r="H208" s="39"/>
      <c r="I208" s="22"/>
      <c r="J208" s="39"/>
    </row>
    <row r="209" spans="1:10" ht="12.75">
      <c r="A209" s="7" t="s">
        <v>318</v>
      </c>
      <c r="B209" s="4">
        <v>1774</v>
      </c>
      <c r="C209" s="73">
        <v>2</v>
      </c>
      <c r="D209" s="73">
        <v>63</v>
      </c>
      <c r="E209" s="7"/>
      <c r="F209" s="6"/>
      <c r="H209" s="39"/>
      <c r="I209" s="22"/>
      <c r="J209" s="39"/>
    </row>
    <row r="210" spans="1:10" ht="12.75">
      <c r="A210" s="7" t="s">
        <v>319</v>
      </c>
      <c r="B210" s="4">
        <v>1993</v>
      </c>
      <c r="C210" s="73">
        <v>6</v>
      </c>
      <c r="D210" s="73">
        <v>49</v>
      </c>
      <c r="E210" s="7"/>
      <c r="F210" s="6"/>
      <c r="H210" s="39"/>
      <c r="I210" s="22"/>
      <c r="J210" s="39"/>
    </row>
    <row r="211" spans="1:10" ht="12.75">
      <c r="A211" s="7" t="s">
        <v>320</v>
      </c>
      <c r="B211" s="4">
        <v>1574</v>
      </c>
      <c r="C211" s="73">
        <v>1</v>
      </c>
      <c r="D211" s="73">
        <v>29</v>
      </c>
      <c r="E211" s="7"/>
      <c r="F211" s="6"/>
      <c r="H211" s="39"/>
      <c r="I211" s="22"/>
      <c r="J211" s="39"/>
    </row>
    <row r="212" spans="5:10" ht="12.75">
      <c r="E212" s="7"/>
      <c r="F212" s="6"/>
      <c r="H212" s="39"/>
      <c r="I212" s="22"/>
      <c r="J212" s="39"/>
    </row>
    <row r="213" spans="5:10" ht="12.75">
      <c r="E213" s="7"/>
      <c r="F213" s="6"/>
      <c r="H213" s="39"/>
      <c r="I213" s="22"/>
      <c r="J213" s="39"/>
    </row>
    <row r="214" spans="1:10" ht="12.75">
      <c r="A214" s="23" t="s">
        <v>176</v>
      </c>
      <c r="B214" s="24" t="s">
        <v>193</v>
      </c>
      <c r="C214" s="24" t="s">
        <v>209</v>
      </c>
      <c r="D214" s="24"/>
      <c r="E214" s="23"/>
      <c r="F214" s="6"/>
      <c r="H214" s="39"/>
      <c r="J214" s="39"/>
    </row>
    <row r="215" spans="1:10" ht="12.75">
      <c r="A215" s="6" t="s">
        <v>321</v>
      </c>
      <c r="B215" s="4">
        <v>2006</v>
      </c>
      <c r="C215" s="73">
        <v>8</v>
      </c>
      <c r="D215" s="73">
        <v>123</v>
      </c>
      <c r="E215" s="7"/>
      <c r="F215" s="6"/>
      <c r="H215" s="39"/>
      <c r="J215" s="39"/>
    </row>
    <row r="216" spans="1:10" ht="12.75">
      <c r="A216" s="6" t="s">
        <v>322</v>
      </c>
      <c r="B216" s="4">
        <v>2061</v>
      </c>
      <c r="C216" s="73">
        <v>10</v>
      </c>
      <c r="D216" s="73">
        <v>122</v>
      </c>
      <c r="E216" s="7"/>
      <c r="F216" s="6"/>
      <c r="H216" s="39"/>
      <c r="J216" s="39"/>
    </row>
    <row r="217" spans="1:10" ht="12.75">
      <c r="A217" s="6" t="s">
        <v>323</v>
      </c>
      <c r="B217" s="4">
        <v>1932</v>
      </c>
      <c r="C217" s="73">
        <v>7</v>
      </c>
      <c r="D217" s="73">
        <v>104</v>
      </c>
      <c r="E217" s="7"/>
      <c r="F217" s="6"/>
      <c r="H217" s="39"/>
      <c r="J217" s="39"/>
    </row>
    <row r="218" spans="1:10" ht="12.75">
      <c r="A218" s="6" t="s">
        <v>324</v>
      </c>
      <c r="B218" s="4">
        <v>1885</v>
      </c>
      <c r="C218" s="73">
        <v>4</v>
      </c>
      <c r="D218" s="73">
        <v>87</v>
      </c>
      <c r="E218" s="7"/>
      <c r="F218" s="6"/>
      <c r="H218" s="39"/>
      <c r="J218" s="39"/>
    </row>
    <row r="219" spans="1:10" s="5" customFormat="1" ht="12.75">
      <c r="A219" s="6" t="s">
        <v>325</v>
      </c>
      <c r="B219" s="4">
        <v>2050</v>
      </c>
      <c r="C219" s="73">
        <v>9</v>
      </c>
      <c r="D219" s="73">
        <v>74</v>
      </c>
      <c r="E219" s="7"/>
      <c r="F219" s="6"/>
      <c r="G219"/>
      <c r="H219" s="39"/>
      <c r="I219" s="8"/>
      <c r="J219" s="39"/>
    </row>
    <row r="220" spans="1:10" ht="12.75">
      <c r="A220" s="6" t="s">
        <v>326</v>
      </c>
      <c r="B220" s="4">
        <v>1895</v>
      </c>
      <c r="C220" s="73">
        <v>6</v>
      </c>
      <c r="D220" s="73">
        <v>69.5</v>
      </c>
      <c r="E220" s="7"/>
      <c r="F220" s="6"/>
      <c r="H220" s="39"/>
      <c r="J220" s="39"/>
    </row>
    <row r="221" spans="1:10" ht="12.75">
      <c r="A221" s="6" t="s">
        <v>327</v>
      </c>
      <c r="B221" s="4">
        <v>1826</v>
      </c>
      <c r="C221" s="73">
        <v>3</v>
      </c>
      <c r="D221" s="73">
        <v>62</v>
      </c>
      <c r="E221" s="7"/>
      <c r="F221" s="6"/>
      <c r="H221" s="39"/>
      <c r="J221" s="39"/>
    </row>
    <row r="222" spans="1:10" ht="12.75">
      <c r="A222" s="6" t="s">
        <v>328</v>
      </c>
      <c r="B222" s="4">
        <v>1778</v>
      </c>
      <c r="C222" s="73">
        <v>2</v>
      </c>
      <c r="D222" s="73">
        <v>55.5</v>
      </c>
      <c r="E222" s="7"/>
      <c r="F222" s="6"/>
      <c r="H222" s="39"/>
      <c r="I222" s="22"/>
      <c r="J222" s="39"/>
    </row>
    <row r="223" spans="1:10" ht="12.75">
      <c r="A223" s="6" t="s">
        <v>329</v>
      </c>
      <c r="B223" s="4">
        <v>1894</v>
      </c>
      <c r="C223" s="73">
        <v>5</v>
      </c>
      <c r="D223" s="73">
        <v>54</v>
      </c>
      <c r="E223" s="7"/>
      <c r="F223" s="6"/>
      <c r="H223" s="39"/>
      <c r="I223" s="22"/>
      <c r="J223" s="39"/>
    </row>
    <row r="224" spans="1:10" ht="12.75">
      <c r="A224" s="6" t="s">
        <v>330</v>
      </c>
      <c r="B224" s="4">
        <v>1445</v>
      </c>
      <c r="C224" s="73">
        <v>1</v>
      </c>
      <c r="D224" s="73">
        <v>18</v>
      </c>
      <c r="E224" s="7"/>
      <c r="F224" s="6"/>
      <c r="H224" s="39"/>
      <c r="I224" s="22"/>
      <c r="J224" s="39"/>
    </row>
    <row r="225" spans="5:10" ht="12.75">
      <c r="E225" s="7"/>
      <c r="F225" s="6"/>
      <c r="H225" s="39"/>
      <c r="I225" s="22"/>
      <c r="J225" s="39"/>
    </row>
    <row r="226" spans="5:10" ht="12.75">
      <c r="E226" s="7"/>
      <c r="F226" s="6"/>
      <c r="H226" s="39"/>
      <c r="I226" s="22"/>
      <c r="J226" s="39"/>
    </row>
    <row r="227" spans="1:10" ht="12.75">
      <c r="A227" s="23" t="s">
        <v>176</v>
      </c>
      <c r="B227" s="24" t="s">
        <v>194</v>
      </c>
      <c r="C227" s="24" t="s">
        <v>209</v>
      </c>
      <c r="D227" s="24"/>
      <c r="E227" s="7"/>
      <c r="F227" s="6"/>
      <c r="H227" s="39"/>
      <c r="I227" s="22"/>
      <c r="J227" s="39"/>
    </row>
    <row r="228" spans="1:10" ht="12.75">
      <c r="A228" s="6" t="s">
        <v>331</v>
      </c>
      <c r="B228" s="4">
        <v>1907</v>
      </c>
      <c r="C228" s="73">
        <v>8</v>
      </c>
      <c r="D228" s="73">
        <v>110</v>
      </c>
      <c r="E228" s="23"/>
      <c r="F228" s="6"/>
      <c r="H228" s="39"/>
      <c r="J228" s="39"/>
    </row>
    <row r="229" spans="1:10" ht="12.75">
      <c r="A229" s="6" t="s">
        <v>332</v>
      </c>
      <c r="B229" s="4">
        <v>1938</v>
      </c>
      <c r="C229" s="73">
        <v>10</v>
      </c>
      <c r="D229" s="73">
        <v>101</v>
      </c>
      <c r="E229" s="7"/>
      <c r="F229" s="6"/>
      <c r="H229" s="39"/>
      <c r="J229" s="39"/>
    </row>
    <row r="230" spans="1:10" ht="12.75">
      <c r="A230" s="6" t="s">
        <v>333</v>
      </c>
      <c r="B230" s="4">
        <v>1921</v>
      </c>
      <c r="C230" s="73">
        <v>9</v>
      </c>
      <c r="D230" s="73">
        <v>95</v>
      </c>
      <c r="E230" s="7"/>
      <c r="F230" s="6"/>
      <c r="H230" s="39"/>
      <c r="J230" s="39"/>
    </row>
    <row r="231" spans="1:10" ht="12.75">
      <c r="A231" s="6" t="s">
        <v>334</v>
      </c>
      <c r="B231" s="4">
        <v>1895</v>
      </c>
      <c r="C231" s="73">
        <v>7</v>
      </c>
      <c r="D231" s="73">
        <v>82</v>
      </c>
      <c r="E231" s="7"/>
      <c r="F231" s="6"/>
      <c r="H231" s="39"/>
      <c r="J231" s="39"/>
    </row>
    <row r="232" spans="1:10" ht="12.75">
      <c r="A232" s="6" t="s">
        <v>335</v>
      </c>
      <c r="B232" s="4">
        <v>1831</v>
      </c>
      <c r="C232" s="73">
        <v>4</v>
      </c>
      <c r="D232" s="73">
        <v>79.5</v>
      </c>
      <c r="E232" s="7"/>
      <c r="F232" s="6"/>
      <c r="H232" s="39"/>
      <c r="J232" s="39"/>
    </row>
    <row r="233" spans="1:10" s="5" customFormat="1" ht="12.75">
      <c r="A233" s="6" t="s">
        <v>336</v>
      </c>
      <c r="B233" s="4">
        <v>1728</v>
      </c>
      <c r="C233" s="73">
        <v>1</v>
      </c>
      <c r="D233" s="73">
        <v>68</v>
      </c>
      <c r="E233" s="7"/>
      <c r="F233" s="6"/>
      <c r="G233"/>
      <c r="H233" s="39"/>
      <c r="I233" s="8"/>
      <c r="J233" s="39"/>
    </row>
    <row r="234" spans="1:10" ht="12.75">
      <c r="A234" s="6" t="s">
        <v>337</v>
      </c>
      <c r="B234" s="4">
        <v>1878</v>
      </c>
      <c r="C234" s="73">
        <v>6</v>
      </c>
      <c r="D234" s="73">
        <v>67.5</v>
      </c>
      <c r="E234" s="7"/>
      <c r="F234" s="6"/>
      <c r="H234" s="39"/>
      <c r="J234" s="39"/>
    </row>
    <row r="235" spans="1:10" ht="12.75">
      <c r="A235" s="6" t="s">
        <v>338</v>
      </c>
      <c r="B235" s="4">
        <v>1849</v>
      </c>
      <c r="C235" s="73">
        <v>5</v>
      </c>
      <c r="D235" s="73">
        <v>64.5</v>
      </c>
      <c r="E235" s="7"/>
      <c r="F235" s="6"/>
      <c r="H235" s="39"/>
      <c r="J235" s="39"/>
    </row>
    <row r="236" spans="1:10" ht="12.75">
      <c r="A236" s="6" t="s">
        <v>339</v>
      </c>
      <c r="B236" s="4">
        <v>1818</v>
      </c>
      <c r="C236" s="73">
        <v>3</v>
      </c>
      <c r="D236" s="73">
        <v>52</v>
      </c>
      <c r="E236" s="7"/>
      <c r="F236" s="6"/>
      <c r="H236" s="39"/>
      <c r="I236" s="22"/>
      <c r="J236" s="39"/>
    </row>
    <row r="237" spans="1:10" ht="12.75">
      <c r="A237" s="6" t="s">
        <v>340</v>
      </c>
      <c r="B237" s="4">
        <v>1748</v>
      </c>
      <c r="C237" s="73">
        <v>2</v>
      </c>
      <c r="D237" s="73">
        <v>50.5</v>
      </c>
      <c r="E237" s="7"/>
      <c r="F237" s="6"/>
      <c r="H237" s="39"/>
      <c r="I237" s="22"/>
      <c r="J237" s="39"/>
    </row>
    <row r="238" spans="5:10" ht="12.75">
      <c r="E238" s="7"/>
      <c r="F238" s="6"/>
      <c r="H238" s="39"/>
      <c r="I238" s="22"/>
      <c r="J238" s="39"/>
    </row>
    <row r="239" spans="1:10" ht="12.75">
      <c r="A239" s="23" t="s">
        <v>176</v>
      </c>
      <c r="B239" s="24" t="s">
        <v>195</v>
      </c>
      <c r="C239" s="24" t="s">
        <v>209</v>
      </c>
      <c r="D239" s="24"/>
      <c r="E239" s="7"/>
      <c r="F239" s="6"/>
      <c r="H239" s="39"/>
      <c r="I239" s="40"/>
      <c r="J239" s="39"/>
    </row>
    <row r="240" spans="1:10" ht="12.75">
      <c r="A240" s="6" t="s">
        <v>341</v>
      </c>
      <c r="B240" s="4">
        <v>1826</v>
      </c>
      <c r="C240" s="73">
        <v>6</v>
      </c>
      <c r="D240" s="73">
        <v>85</v>
      </c>
      <c r="E240" s="7"/>
      <c r="F240" s="6"/>
      <c r="H240" s="39"/>
      <c r="J240" s="39"/>
    </row>
    <row r="241" spans="1:10" ht="12.75">
      <c r="A241" s="6" t="s">
        <v>342</v>
      </c>
      <c r="B241" s="4">
        <v>1836</v>
      </c>
      <c r="C241" s="73">
        <v>8</v>
      </c>
      <c r="D241" s="73">
        <v>83.5</v>
      </c>
      <c r="E241" s="7"/>
      <c r="F241" s="6"/>
      <c r="H241" s="39"/>
      <c r="I241" s="22"/>
      <c r="J241" s="39"/>
    </row>
    <row r="242" spans="1:10" ht="12.75">
      <c r="A242" s="6" t="s">
        <v>343</v>
      </c>
      <c r="B242" s="4">
        <v>1829</v>
      </c>
      <c r="C242" s="73">
        <v>7</v>
      </c>
      <c r="D242" s="73">
        <v>75</v>
      </c>
      <c r="E242" s="23"/>
      <c r="F242" s="6"/>
      <c r="H242" s="39"/>
      <c r="I242" s="22"/>
      <c r="J242" s="39"/>
    </row>
    <row r="243" spans="1:10" ht="12.75">
      <c r="A243" s="6" t="s">
        <v>344</v>
      </c>
      <c r="B243" s="4">
        <v>1653</v>
      </c>
      <c r="C243" s="73">
        <v>3</v>
      </c>
      <c r="D243" s="73">
        <v>72</v>
      </c>
      <c r="E243" s="7"/>
      <c r="F243" s="6"/>
      <c r="H243" s="39"/>
      <c r="I243" s="22"/>
      <c r="J243" s="39"/>
    </row>
    <row r="244" spans="1:10" ht="12.75">
      <c r="A244" s="6" t="s">
        <v>345</v>
      </c>
      <c r="B244" s="4">
        <v>1707</v>
      </c>
      <c r="C244" s="73">
        <v>4</v>
      </c>
      <c r="D244" s="73">
        <v>60.5</v>
      </c>
      <c r="E244" s="7"/>
      <c r="F244" s="6"/>
      <c r="H244" s="39"/>
      <c r="I244" s="22"/>
      <c r="J244" s="39"/>
    </row>
    <row r="245" spans="1:10" ht="12.75">
      <c r="A245" s="6" t="s">
        <v>346</v>
      </c>
      <c r="B245" s="4">
        <v>1612</v>
      </c>
      <c r="C245" s="73">
        <v>2</v>
      </c>
      <c r="D245" s="73">
        <v>54</v>
      </c>
      <c r="E245" s="7"/>
      <c r="F245" s="6"/>
      <c r="H245" s="39"/>
      <c r="I245" s="22"/>
      <c r="J245" s="39"/>
    </row>
    <row r="246" spans="1:10" ht="12.75">
      <c r="A246" s="6" t="s">
        <v>347</v>
      </c>
      <c r="B246" s="4">
        <v>1721</v>
      </c>
      <c r="C246" s="73">
        <v>5</v>
      </c>
      <c r="D246" s="73">
        <v>45</v>
      </c>
      <c r="E246" s="7"/>
      <c r="F246" s="6"/>
      <c r="H246" s="39"/>
      <c r="I246" s="22"/>
      <c r="J246" s="39"/>
    </row>
    <row r="247" spans="1:10" s="5" customFormat="1" ht="12.75">
      <c r="A247" s="6" t="s">
        <v>348</v>
      </c>
      <c r="B247" s="4">
        <v>1173</v>
      </c>
      <c r="C247" s="73">
        <v>1</v>
      </c>
      <c r="D247" s="73">
        <v>29</v>
      </c>
      <c r="E247" s="7"/>
      <c r="F247" s="6"/>
      <c r="G247"/>
      <c r="H247" s="22"/>
      <c r="I247" s="22"/>
      <c r="J247" s="39"/>
    </row>
    <row r="248" spans="1:10" ht="12.75">
      <c r="A248" s="6" t="s">
        <v>74</v>
      </c>
      <c r="B248" s="4" t="s">
        <v>74</v>
      </c>
      <c r="C248" s="73" t="s">
        <v>74</v>
      </c>
      <c r="D248" s="73" t="s">
        <v>74</v>
      </c>
      <c r="E248" s="7"/>
      <c r="F248" s="6"/>
      <c r="H248" s="22"/>
      <c r="I248" s="22"/>
      <c r="J248" s="39"/>
    </row>
    <row r="249" spans="1:10" ht="12.75">
      <c r="A249" s="6" t="s">
        <v>74</v>
      </c>
      <c r="B249" s="4" t="s">
        <v>74</v>
      </c>
      <c r="C249" s="73" t="s">
        <v>74</v>
      </c>
      <c r="D249" s="73" t="s">
        <v>74</v>
      </c>
      <c r="E249" s="7"/>
      <c r="F249" s="6"/>
      <c r="H249" s="22"/>
      <c r="I249" s="22"/>
      <c r="J249" s="39"/>
    </row>
    <row r="250" spans="1:10" ht="12.75">
      <c r="A250" s="6"/>
      <c r="B250" s="4" t="s">
        <v>74</v>
      </c>
      <c r="C250" s="4" t="s">
        <v>74</v>
      </c>
      <c r="D250" s="4" t="s">
        <v>74</v>
      </c>
      <c r="E250" s="7"/>
      <c r="F250"/>
      <c r="H250" s="22"/>
      <c r="I250" s="22"/>
      <c r="J250" s="22"/>
    </row>
    <row r="251" spans="1:10" ht="12.75">
      <c r="A251" s="6"/>
      <c r="B251" s="4" t="s">
        <v>74</v>
      </c>
      <c r="C251" s="4" t="s">
        <v>74</v>
      </c>
      <c r="D251" s="4" t="s">
        <v>74</v>
      </c>
      <c r="E251" s="7"/>
      <c r="F251"/>
      <c r="H251" s="22"/>
      <c r="I251" s="22"/>
      <c r="J251" s="22"/>
    </row>
    <row r="252" spans="1:10" ht="12.75">
      <c r="A252" s="6"/>
      <c r="E252" s="7"/>
      <c r="F252"/>
      <c r="H252" s="22"/>
      <c r="I252" s="22"/>
      <c r="J252" s="22"/>
    </row>
    <row r="253" spans="1:10" ht="12.75">
      <c r="A253" s="23" t="s">
        <v>176</v>
      </c>
      <c r="B253" s="24" t="s">
        <v>196</v>
      </c>
      <c r="C253" s="24" t="s">
        <v>209</v>
      </c>
      <c r="D253" s="24"/>
      <c r="E253" s="7"/>
      <c r="F253"/>
      <c r="H253" s="22"/>
      <c r="I253" s="22"/>
      <c r="J253" s="22"/>
    </row>
    <row r="254" spans="1:10" ht="12.75">
      <c r="A254" s="6" t="s">
        <v>349</v>
      </c>
      <c r="B254" s="4">
        <v>1959</v>
      </c>
      <c r="C254" s="73">
        <v>8</v>
      </c>
      <c r="D254" s="73">
        <v>87.5</v>
      </c>
      <c r="E254" s="7"/>
      <c r="F254"/>
      <c r="H254" s="22"/>
      <c r="I254" s="22"/>
      <c r="J254" s="22"/>
    </row>
    <row r="255" spans="1:10" ht="12.75">
      <c r="A255" s="6" t="s">
        <v>350</v>
      </c>
      <c r="B255" s="4">
        <v>1744</v>
      </c>
      <c r="C255" s="73">
        <v>6</v>
      </c>
      <c r="D255" s="73">
        <v>86</v>
      </c>
      <c r="E255" s="7"/>
      <c r="F255"/>
      <c r="H255" s="22"/>
      <c r="I255" s="22"/>
      <c r="J255" s="22"/>
    </row>
    <row r="256" spans="1:10" ht="12.75">
      <c r="A256" s="6" t="s">
        <v>351</v>
      </c>
      <c r="B256" s="4">
        <v>1626</v>
      </c>
      <c r="C256" s="73">
        <v>1</v>
      </c>
      <c r="D256" s="73">
        <v>74.5</v>
      </c>
      <c r="E256" s="23"/>
      <c r="F256"/>
      <c r="H256" s="22"/>
      <c r="I256" s="22"/>
      <c r="J256" s="22"/>
    </row>
    <row r="257" spans="1:10" ht="12.75">
      <c r="A257" s="6" t="s">
        <v>352</v>
      </c>
      <c r="B257" s="4">
        <v>1628</v>
      </c>
      <c r="C257" s="73">
        <v>2</v>
      </c>
      <c r="D257" s="73">
        <v>63.5</v>
      </c>
      <c r="E257" s="7"/>
      <c r="F257"/>
      <c r="H257" s="22"/>
      <c r="I257" s="22"/>
      <c r="J257" s="22"/>
    </row>
    <row r="258" spans="1:10" ht="12.75">
      <c r="A258" s="6" t="s">
        <v>353</v>
      </c>
      <c r="B258" s="4">
        <v>1679</v>
      </c>
      <c r="C258" s="73">
        <v>3</v>
      </c>
      <c r="D258" s="73">
        <v>58.5</v>
      </c>
      <c r="E258" s="7"/>
      <c r="F258"/>
      <c r="H258" s="22"/>
      <c r="I258" s="22"/>
      <c r="J258" s="22"/>
    </row>
    <row r="259" spans="1:10" ht="12.75">
      <c r="A259" s="6" t="s">
        <v>354</v>
      </c>
      <c r="B259" s="4">
        <v>1829</v>
      </c>
      <c r="C259" s="73">
        <v>7</v>
      </c>
      <c r="D259" s="73">
        <v>50</v>
      </c>
      <c r="E259" s="7"/>
      <c r="F259"/>
      <c r="H259" s="22"/>
      <c r="I259" s="22"/>
      <c r="J259" s="22"/>
    </row>
    <row r="260" spans="1:10" ht="12.75">
      <c r="A260" s="6" t="s">
        <v>197</v>
      </c>
      <c r="B260" s="4">
        <v>1702</v>
      </c>
      <c r="C260" s="73">
        <v>4</v>
      </c>
      <c r="D260" s="73">
        <v>44</v>
      </c>
      <c r="E260" s="7"/>
      <c r="F260"/>
      <c r="H260" s="22"/>
      <c r="I260" s="22"/>
      <c r="J260" s="22"/>
    </row>
    <row r="261" spans="1:10" s="5" customFormat="1" ht="12.75">
      <c r="A261" s="6" t="s">
        <v>355</v>
      </c>
      <c r="B261" s="4">
        <v>1714</v>
      </c>
      <c r="C261" s="73">
        <v>5</v>
      </c>
      <c r="D261" s="73">
        <v>40</v>
      </c>
      <c r="E261" s="7"/>
      <c r="F261"/>
      <c r="G261"/>
      <c r="H261" s="22"/>
      <c r="I261" s="22"/>
      <c r="J261" s="22"/>
    </row>
    <row r="262" spans="1:10" ht="12.75">
      <c r="A262" s="6" t="s">
        <v>74</v>
      </c>
      <c r="B262" s="4" t="s">
        <v>74</v>
      </c>
      <c r="C262" s="73" t="s">
        <v>74</v>
      </c>
      <c r="D262" s="73" t="s">
        <v>74</v>
      </c>
      <c r="E262" s="7"/>
      <c r="F262"/>
      <c r="H262" s="22"/>
      <c r="I262" s="22"/>
      <c r="J262" s="22"/>
    </row>
    <row r="263" spans="1:10" ht="12.75">
      <c r="A263" s="6" t="s">
        <v>74</v>
      </c>
      <c r="B263" s="4" t="s">
        <v>74</v>
      </c>
      <c r="C263" s="73" t="s">
        <v>74</v>
      </c>
      <c r="D263" s="73" t="s">
        <v>74</v>
      </c>
      <c r="E263" s="7"/>
      <c r="F263"/>
      <c r="H263" s="22"/>
      <c r="I263" s="22"/>
      <c r="J263" s="22"/>
    </row>
    <row r="264" spans="1:10" ht="12.75">
      <c r="A264" s="6"/>
      <c r="B264" s="4" t="s">
        <v>74</v>
      </c>
      <c r="C264" s="4" t="s">
        <v>74</v>
      </c>
      <c r="D264" s="4" t="s">
        <v>74</v>
      </c>
      <c r="E264" s="7"/>
      <c r="F264"/>
      <c r="H264" s="22"/>
      <c r="I264" s="22"/>
      <c r="J264" s="22"/>
    </row>
    <row r="265" spans="1:10" ht="12.75">
      <c r="A265" s="6"/>
      <c r="B265" s="4" t="s">
        <v>74</v>
      </c>
      <c r="C265" s="4" t="s">
        <v>74</v>
      </c>
      <c r="D265" s="4" t="s">
        <v>74</v>
      </c>
      <c r="E265" s="7"/>
      <c r="F265"/>
      <c r="H265" s="22"/>
      <c r="I265" s="22"/>
      <c r="J265" s="22"/>
    </row>
    <row r="266" spans="1:10" ht="12.75">
      <c r="A266" s="6"/>
      <c r="E266" s="7"/>
      <c r="F266"/>
      <c r="H266" s="22"/>
      <c r="I266" s="22"/>
      <c r="J266" s="22"/>
    </row>
    <row r="267" spans="1:10" ht="12.75">
      <c r="A267" s="23" t="s">
        <v>176</v>
      </c>
      <c r="B267" s="24" t="s">
        <v>198</v>
      </c>
      <c r="C267" s="24" t="s">
        <v>209</v>
      </c>
      <c r="D267" s="24"/>
      <c r="E267" s="7"/>
      <c r="F267"/>
      <c r="H267" s="22"/>
      <c r="I267" s="22"/>
      <c r="J267" s="22"/>
    </row>
    <row r="268" spans="1:10" ht="12.75">
      <c r="A268" s="6" t="s">
        <v>356</v>
      </c>
      <c r="B268" s="4">
        <v>1821</v>
      </c>
      <c r="C268" s="73">
        <v>6</v>
      </c>
      <c r="D268" s="73">
        <v>88</v>
      </c>
      <c r="E268" s="7"/>
      <c r="F268"/>
      <c r="H268" s="22"/>
      <c r="I268" s="22"/>
      <c r="J268" s="22"/>
    </row>
    <row r="269" spans="1:10" ht="12.75">
      <c r="A269" s="6" t="s">
        <v>357</v>
      </c>
      <c r="B269" s="4">
        <v>1696</v>
      </c>
      <c r="C269" s="73">
        <v>2</v>
      </c>
      <c r="D269" s="73">
        <v>83</v>
      </c>
      <c r="E269" s="7"/>
      <c r="F269"/>
      <c r="H269" s="22"/>
      <c r="I269" s="22"/>
      <c r="J269" s="22"/>
    </row>
    <row r="270" spans="1:10" ht="12.75">
      <c r="A270" s="6" t="s">
        <v>358</v>
      </c>
      <c r="B270" s="4">
        <v>1751</v>
      </c>
      <c r="C270" s="73">
        <v>4</v>
      </c>
      <c r="D270" s="73">
        <v>80</v>
      </c>
      <c r="E270" s="23"/>
      <c r="F270"/>
      <c r="H270" s="22"/>
      <c r="I270" s="22"/>
      <c r="J270" s="22"/>
    </row>
    <row r="271" spans="1:10" ht="12.75">
      <c r="A271" s="6" t="s">
        <v>359</v>
      </c>
      <c r="B271" s="4">
        <v>1866</v>
      </c>
      <c r="C271" s="73">
        <v>8</v>
      </c>
      <c r="D271" s="73">
        <v>63</v>
      </c>
      <c r="E271" s="7"/>
      <c r="F271"/>
      <c r="J271" s="22"/>
    </row>
    <row r="272" spans="1:10" ht="12.75">
      <c r="A272" s="6" t="s">
        <v>360</v>
      </c>
      <c r="B272" s="4">
        <v>1863</v>
      </c>
      <c r="C272" s="73">
        <v>7</v>
      </c>
      <c r="D272" s="73">
        <v>56</v>
      </c>
      <c r="E272" s="7"/>
      <c r="F272"/>
      <c r="J272" s="22"/>
    </row>
    <row r="273" spans="1:10" ht="12.75">
      <c r="A273" s="6" t="s">
        <v>361</v>
      </c>
      <c r="B273" s="4">
        <v>1718</v>
      </c>
      <c r="C273" s="73">
        <v>3</v>
      </c>
      <c r="D273" s="73">
        <v>54</v>
      </c>
      <c r="E273" s="7"/>
      <c r="F273"/>
      <c r="H273" s="22"/>
      <c r="I273" s="22"/>
      <c r="J273" s="22"/>
    </row>
    <row r="274" spans="1:9" ht="12.75">
      <c r="A274" s="6" t="s">
        <v>362</v>
      </c>
      <c r="B274" s="4">
        <v>1781</v>
      </c>
      <c r="C274" s="73">
        <v>5</v>
      </c>
      <c r="D274" s="73">
        <v>40</v>
      </c>
      <c r="E274" s="7"/>
      <c r="F274"/>
      <c r="H274" s="22"/>
      <c r="I274" s="22"/>
    </row>
    <row r="275" spans="1:10" s="5" customFormat="1" ht="12.75">
      <c r="A275" s="6" t="s">
        <v>363</v>
      </c>
      <c r="B275" s="4">
        <v>1362</v>
      </c>
      <c r="C275" s="73">
        <v>1</v>
      </c>
      <c r="D275" s="73">
        <v>39</v>
      </c>
      <c r="E275" s="7"/>
      <c r="F275"/>
      <c r="G275"/>
      <c r="H275" s="22"/>
      <c r="I275" s="22"/>
      <c r="J275" s="8"/>
    </row>
    <row r="276" spans="5:10" ht="12.75">
      <c r="E276" s="7"/>
      <c r="F276"/>
      <c r="H276" s="22"/>
      <c r="I276" s="22"/>
      <c r="J276" s="22"/>
    </row>
    <row r="277" spans="1:10" ht="12.75">
      <c r="A277" s="23" t="s">
        <v>176</v>
      </c>
      <c r="B277" s="24" t="s">
        <v>199</v>
      </c>
      <c r="C277" s="24" t="s">
        <v>209</v>
      </c>
      <c r="D277" s="24"/>
      <c r="E277" s="7"/>
      <c r="F277"/>
      <c r="H277" s="22"/>
      <c r="I277" s="22"/>
      <c r="J277" s="22"/>
    </row>
    <row r="278" spans="1:10" ht="12.75">
      <c r="A278" s="6" t="s">
        <v>364</v>
      </c>
      <c r="B278" s="4">
        <v>1632</v>
      </c>
      <c r="C278" s="73">
        <v>4</v>
      </c>
      <c r="D278" s="73">
        <v>89</v>
      </c>
      <c r="E278" s="7"/>
      <c r="F278"/>
      <c r="H278" s="22"/>
      <c r="I278" s="22"/>
      <c r="J278" s="22"/>
    </row>
    <row r="279" spans="1:10" ht="12.75">
      <c r="A279" s="6" t="s">
        <v>365</v>
      </c>
      <c r="B279" s="4">
        <v>1925</v>
      </c>
      <c r="C279" s="73">
        <v>7</v>
      </c>
      <c r="D279" s="73">
        <v>84.5</v>
      </c>
      <c r="E279" s="7"/>
      <c r="F279"/>
      <c r="H279" s="22"/>
      <c r="I279" s="22"/>
      <c r="J279" s="22"/>
    </row>
    <row r="280" spans="1:10" ht="12.75">
      <c r="A280" s="6" t="s">
        <v>366</v>
      </c>
      <c r="B280" s="4">
        <v>1856</v>
      </c>
      <c r="C280" s="73">
        <v>6</v>
      </c>
      <c r="D280" s="73">
        <v>76</v>
      </c>
      <c r="E280" s="7"/>
      <c r="F280"/>
      <c r="H280" s="22"/>
      <c r="I280" s="22"/>
      <c r="J280" s="22"/>
    </row>
    <row r="281" spans="1:10" ht="12.75">
      <c r="A281" s="6" t="s">
        <v>367</v>
      </c>
      <c r="B281" s="4">
        <v>1938</v>
      </c>
      <c r="C281" s="73">
        <v>8</v>
      </c>
      <c r="D281" s="73">
        <v>71.5</v>
      </c>
      <c r="E281" s="7"/>
      <c r="F281"/>
      <c r="H281" s="22"/>
      <c r="I281" s="22"/>
      <c r="J281" s="22"/>
    </row>
    <row r="282" spans="1:10" ht="12.75">
      <c r="A282" s="6" t="s">
        <v>368</v>
      </c>
      <c r="B282" s="4">
        <v>1626</v>
      </c>
      <c r="C282" s="73">
        <v>3</v>
      </c>
      <c r="D282" s="73">
        <v>68.5</v>
      </c>
      <c r="E282" s="7"/>
      <c r="F282"/>
      <c r="H282" s="22"/>
      <c r="I282" s="22"/>
      <c r="J282" s="22"/>
    </row>
    <row r="283" spans="1:10" ht="12.75">
      <c r="A283" s="6" t="s">
        <v>369</v>
      </c>
      <c r="B283" s="4">
        <v>1775</v>
      </c>
      <c r="C283" s="73">
        <v>5</v>
      </c>
      <c r="D283" s="73">
        <v>67</v>
      </c>
      <c r="E283" s="7"/>
      <c r="F283"/>
      <c r="H283" s="22"/>
      <c r="I283" s="22"/>
      <c r="J283" s="22"/>
    </row>
    <row r="284" spans="1:10" ht="12.75">
      <c r="A284" s="6" t="s">
        <v>370</v>
      </c>
      <c r="B284" s="4">
        <v>0</v>
      </c>
      <c r="C284" s="73">
        <v>0</v>
      </c>
      <c r="D284" s="73">
        <v>23.5</v>
      </c>
      <c r="E284" s="23"/>
      <c r="F284"/>
      <c r="H284" s="22"/>
      <c r="I284" s="22"/>
      <c r="J284" s="22"/>
    </row>
    <row r="285" spans="1:10" ht="12.75">
      <c r="A285" s="6" t="s">
        <v>371</v>
      </c>
      <c r="B285" s="4">
        <v>1542</v>
      </c>
      <c r="C285" s="73">
        <v>2</v>
      </c>
      <c r="D285" s="73">
        <v>22</v>
      </c>
      <c r="E285" s="7"/>
      <c r="F285"/>
      <c r="H285" s="22"/>
      <c r="I285" s="22"/>
      <c r="J285" s="22"/>
    </row>
    <row r="286" spans="1:10" ht="12.75">
      <c r="A286" s="6" t="s">
        <v>74</v>
      </c>
      <c r="B286" s="4" t="s">
        <v>74</v>
      </c>
      <c r="C286" s="73" t="s">
        <v>74</v>
      </c>
      <c r="D286" s="73" t="s">
        <v>74</v>
      </c>
      <c r="E286" s="7"/>
      <c r="F286"/>
      <c r="H286" s="22"/>
      <c r="I286" s="22"/>
      <c r="J286" s="22"/>
    </row>
    <row r="287" spans="1:10" ht="12.75">
      <c r="A287" s="23" t="s">
        <v>176</v>
      </c>
      <c r="B287" s="24" t="s">
        <v>200</v>
      </c>
      <c r="C287" s="24" t="s">
        <v>209</v>
      </c>
      <c r="D287" s="24"/>
      <c r="E287" s="7"/>
      <c r="F287"/>
      <c r="H287" s="22"/>
      <c r="I287" s="22"/>
      <c r="J287" s="22"/>
    </row>
    <row r="288" spans="1:10" ht="12.75">
      <c r="A288" s="6" t="s">
        <v>153</v>
      </c>
      <c r="B288" s="4">
        <v>1982</v>
      </c>
      <c r="C288" s="73">
        <v>6</v>
      </c>
      <c r="D288" s="73">
        <v>105</v>
      </c>
      <c r="E288" s="7"/>
      <c r="F288"/>
      <c r="H288" s="22"/>
      <c r="I288" s="22"/>
      <c r="J288" s="22"/>
    </row>
    <row r="289" spans="1:10" s="41" customFormat="1" ht="12.75">
      <c r="A289" s="6" t="s">
        <v>148</v>
      </c>
      <c r="B289" s="4">
        <v>2035</v>
      </c>
      <c r="C289" s="73">
        <v>7</v>
      </c>
      <c r="D289" s="73">
        <v>73</v>
      </c>
      <c r="E289" s="7"/>
      <c r="F289"/>
      <c r="G289"/>
      <c r="H289" s="22"/>
      <c r="I289" s="22"/>
      <c r="J289" s="22"/>
    </row>
    <row r="290" spans="1:10" ht="12.75">
      <c r="A290" s="6" t="s">
        <v>149</v>
      </c>
      <c r="B290" s="4">
        <v>2093</v>
      </c>
      <c r="C290" s="73">
        <v>8</v>
      </c>
      <c r="D290" s="73">
        <v>72.5</v>
      </c>
      <c r="E290" s="7"/>
      <c r="F290"/>
      <c r="H290" s="22"/>
      <c r="I290" s="22"/>
      <c r="J290" s="22"/>
    </row>
    <row r="291" spans="1:10" ht="12.75">
      <c r="A291" s="6" t="s">
        <v>147</v>
      </c>
      <c r="B291" s="4">
        <v>1838</v>
      </c>
      <c r="C291" s="73">
        <v>5</v>
      </c>
      <c r="D291" s="73">
        <v>69</v>
      </c>
      <c r="E291" s="7"/>
      <c r="F291"/>
      <c r="H291" s="22"/>
      <c r="I291" s="22"/>
      <c r="J291" s="22"/>
    </row>
    <row r="292" spans="1:10" ht="12.75">
      <c r="A292" s="6" t="s">
        <v>151</v>
      </c>
      <c r="B292" s="4">
        <v>1671</v>
      </c>
      <c r="C292" s="73">
        <v>2</v>
      </c>
      <c r="D292" s="73">
        <v>54</v>
      </c>
      <c r="E292" s="7"/>
      <c r="F292"/>
      <c r="H292" s="22"/>
      <c r="I292" s="22"/>
      <c r="J292" s="22"/>
    </row>
    <row r="293" spans="1:10" ht="12.75">
      <c r="A293" s="6" t="s">
        <v>150</v>
      </c>
      <c r="B293" s="4">
        <v>1745</v>
      </c>
      <c r="C293" s="73">
        <v>3</v>
      </c>
      <c r="D293" s="73">
        <v>52</v>
      </c>
      <c r="E293" s="7"/>
      <c r="F293"/>
      <c r="H293" s="22"/>
      <c r="I293" s="22"/>
      <c r="J293" s="22"/>
    </row>
    <row r="294" spans="1:10" ht="12.75">
      <c r="A294" s="6" t="s">
        <v>152</v>
      </c>
      <c r="B294" s="4">
        <v>1775</v>
      </c>
      <c r="C294" s="73">
        <v>4</v>
      </c>
      <c r="D294" s="73">
        <v>48.5</v>
      </c>
      <c r="E294" s="7"/>
      <c r="F294"/>
      <c r="H294" s="22"/>
      <c r="I294" s="22"/>
      <c r="J294" s="22"/>
    </row>
    <row r="295" spans="1:10" ht="12.75">
      <c r="A295" s="6" t="s">
        <v>76</v>
      </c>
      <c r="B295" s="4">
        <v>1633</v>
      </c>
      <c r="C295" s="73">
        <v>1</v>
      </c>
      <c r="D295" s="73">
        <v>30</v>
      </c>
      <c r="E295" s="7"/>
      <c r="F295"/>
      <c r="H295" s="22"/>
      <c r="I295" s="22"/>
      <c r="J295" s="22"/>
    </row>
    <row r="296" spans="1:10" ht="12.75">
      <c r="A296" s="6"/>
      <c r="E296" s="7"/>
      <c r="F296"/>
      <c r="H296" s="22"/>
      <c r="I296" s="22"/>
      <c r="J296" s="22"/>
    </row>
    <row r="297" spans="1:10" ht="12.75">
      <c r="A297" s="23" t="s">
        <v>176</v>
      </c>
      <c r="B297" s="24" t="s">
        <v>201</v>
      </c>
      <c r="C297" s="24" t="s">
        <v>209</v>
      </c>
      <c r="D297" s="24"/>
      <c r="E297" s="7"/>
      <c r="F297"/>
      <c r="H297" s="22"/>
      <c r="I297" s="22"/>
      <c r="J297" s="22"/>
    </row>
    <row r="298" spans="1:10" ht="12.75">
      <c r="A298" s="6" t="s">
        <v>372</v>
      </c>
      <c r="B298" s="4">
        <v>1845</v>
      </c>
      <c r="C298" s="73">
        <v>6</v>
      </c>
      <c r="D298" s="73">
        <v>88</v>
      </c>
      <c r="E298" s="23"/>
      <c r="F298"/>
      <c r="H298" s="22"/>
      <c r="I298" s="22"/>
      <c r="J298" s="22"/>
    </row>
    <row r="299" spans="1:10" s="5" customFormat="1" ht="12.75">
      <c r="A299" s="6" t="s">
        <v>373</v>
      </c>
      <c r="B299" s="4">
        <v>1963</v>
      </c>
      <c r="C299" s="73">
        <v>8</v>
      </c>
      <c r="D299" s="73">
        <v>79</v>
      </c>
      <c r="E299" s="7"/>
      <c r="F299"/>
      <c r="G299"/>
      <c r="H299" s="22"/>
      <c r="I299" s="22"/>
      <c r="J299" s="22"/>
    </row>
    <row r="300" spans="1:10" ht="12.75">
      <c r="A300" s="6" t="s">
        <v>374</v>
      </c>
      <c r="B300" s="4">
        <v>1800</v>
      </c>
      <c r="C300" s="73">
        <v>5</v>
      </c>
      <c r="D300" s="73">
        <v>75</v>
      </c>
      <c r="E300" s="7"/>
      <c r="F300"/>
      <c r="H300" s="22"/>
      <c r="I300" s="22"/>
      <c r="J300" s="22"/>
    </row>
    <row r="301" spans="1:10" ht="12.75">
      <c r="A301" s="6" t="s">
        <v>375</v>
      </c>
      <c r="B301" s="4">
        <v>1637</v>
      </c>
      <c r="C301" s="73">
        <v>2</v>
      </c>
      <c r="D301" s="73">
        <v>73</v>
      </c>
      <c r="E301" s="7"/>
      <c r="F301"/>
      <c r="H301" s="22"/>
      <c r="I301" s="22"/>
      <c r="J301" s="22"/>
    </row>
    <row r="302" spans="1:10" ht="12.75">
      <c r="A302" s="6" t="s">
        <v>376</v>
      </c>
      <c r="B302" s="4">
        <v>1847</v>
      </c>
      <c r="C302" s="73">
        <v>7</v>
      </c>
      <c r="D302" s="73">
        <v>64</v>
      </c>
      <c r="E302" s="7"/>
      <c r="F302"/>
      <c r="H302" s="22"/>
      <c r="I302" s="22"/>
      <c r="J302" s="22"/>
    </row>
    <row r="303" spans="1:10" ht="12.75">
      <c r="A303" s="6" t="s">
        <v>377</v>
      </c>
      <c r="B303" s="4">
        <v>1654</v>
      </c>
      <c r="C303" s="73">
        <v>3</v>
      </c>
      <c r="D303" s="73">
        <v>56</v>
      </c>
      <c r="E303" s="7"/>
      <c r="F303"/>
      <c r="H303" s="22"/>
      <c r="I303" s="22"/>
      <c r="J303" s="22"/>
    </row>
    <row r="304" spans="1:10" ht="12.75">
      <c r="A304" s="6" t="s">
        <v>378</v>
      </c>
      <c r="B304" s="4">
        <v>1561</v>
      </c>
      <c r="C304" s="73">
        <v>1</v>
      </c>
      <c r="D304" s="73">
        <v>37</v>
      </c>
      <c r="E304" s="7"/>
      <c r="F304"/>
      <c r="H304" s="22"/>
      <c r="I304" s="22"/>
      <c r="J304" s="22"/>
    </row>
    <row r="305" spans="1:10" ht="12.75">
      <c r="A305" s="6" t="s">
        <v>379</v>
      </c>
      <c r="B305" s="4">
        <v>1668</v>
      </c>
      <c r="C305" s="73">
        <v>4</v>
      </c>
      <c r="D305" s="73">
        <v>32</v>
      </c>
      <c r="E305" s="7"/>
      <c r="F305"/>
      <c r="J305" s="22"/>
    </row>
    <row r="306" spans="1:10" ht="12.75">
      <c r="A306" s="6"/>
      <c r="E306" s="7"/>
      <c r="F306"/>
      <c r="J306" s="22"/>
    </row>
    <row r="307" spans="1:10" ht="12.75">
      <c r="A307" s="23" t="s">
        <v>176</v>
      </c>
      <c r="B307" s="24" t="s">
        <v>202</v>
      </c>
      <c r="C307" s="24" t="s">
        <v>209</v>
      </c>
      <c r="D307" s="24"/>
      <c r="E307" s="7"/>
      <c r="F307"/>
      <c r="H307" s="22"/>
      <c r="I307" s="22"/>
      <c r="J307" s="22"/>
    </row>
    <row r="308" spans="1:9" ht="12.75">
      <c r="A308" s="6" t="s">
        <v>380</v>
      </c>
      <c r="B308" s="4">
        <v>1854</v>
      </c>
      <c r="C308" s="73">
        <v>6</v>
      </c>
      <c r="D308" s="73">
        <v>86</v>
      </c>
      <c r="E308" s="7"/>
      <c r="F308"/>
      <c r="H308" s="22"/>
      <c r="I308" s="22"/>
    </row>
    <row r="309" spans="1:9" ht="12.75">
      <c r="A309" s="6" t="s">
        <v>381</v>
      </c>
      <c r="B309" s="4">
        <v>1731</v>
      </c>
      <c r="C309" s="73">
        <v>5</v>
      </c>
      <c r="D309" s="73">
        <v>81</v>
      </c>
      <c r="E309" s="7"/>
      <c r="F309"/>
      <c r="H309" s="22"/>
      <c r="I309" s="22"/>
    </row>
    <row r="310" spans="1:10" ht="12.75">
      <c r="A310" s="6" t="s">
        <v>382</v>
      </c>
      <c r="B310" s="4">
        <v>1727</v>
      </c>
      <c r="C310" s="73">
        <v>4</v>
      </c>
      <c r="D310" s="73">
        <v>77</v>
      </c>
      <c r="E310" s="7"/>
      <c r="F310"/>
      <c r="H310" s="22"/>
      <c r="I310" s="22"/>
      <c r="J310" s="22"/>
    </row>
    <row r="311" spans="1:10" ht="12.75">
      <c r="A311" s="6" t="s">
        <v>383</v>
      </c>
      <c r="B311" s="4">
        <v>1855</v>
      </c>
      <c r="C311" s="73">
        <v>7</v>
      </c>
      <c r="D311" s="73">
        <v>71</v>
      </c>
      <c r="E311" s="7"/>
      <c r="F311"/>
      <c r="H311" s="22"/>
      <c r="I311" s="22"/>
      <c r="J311" s="22"/>
    </row>
    <row r="312" spans="1:10" ht="12.75">
      <c r="A312" s="6" t="s">
        <v>384</v>
      </c>
      <c r="B312" s="4">
        <v>1873</v>
      </c>
      <c r="C312" s="73">
        <v>8</v>
      </c>
      <c r="D312" s="73">
        <v>55.5</v>
      </c>
      <c r="E312" s="23"/>
      <c r="F312"/>
      <c r="H312" s="22"/>
      <c r="I312" s="22"/>
      <c r="J312" s="22"/>
    </row>
    <row r="313" spans="1:10" ht="12.75">
      <c r="A313" s="6" t="s">
        <v>385</v>
      </c>
      <c r="B313" s="4">
        <v>1672</v>
      </c>
      <c r="C313" s="73">
        <v>3</v>
      </c>
      <c r="D313" s="73">
        <v>53</v>
      </c>
      <c r="E313" s="7"/>
      <c r="F313"/>
      <c r="H313" s="22"/>
      <c r="I313" s="22"/>
      <c r="J313" s="22"/>
    </row>
    <row r="314" spans="1:10" ht="12.75">
      <c r="A314" s="6" t="s">
        <v>386</v>
      </c>
      <c r="B314" s="4">
        <v>1566</v>
      </c>
      <c r="C314" s="73">
        <v>2</v>
      </c>
      <c r="D314" s="73">
        <v>49</v>
      </c>
      <c r="E314" s="7"/>
      <c r="F314"/>
      <c r="H314" s="22"/>
      <c r="I314" s="22"/>
      <c r="J314" s="22"/>
    </row>
    <row r="315" spans="1:10" ht="12.75">
      <c r="A315" s="6" t="s">
        <v>387</v>
      </c>
      <c r="B315" s="4">
        <v>1497</v>
      </c>
      <c r="C315" s="73">
        <v>1</v>
      </c>
      <c r="D315" s="73">
        <v>30.5</v>
      </c>
      <c r="E315" s="7"/>
      <c r="F315"/>
      <c r="H315" s="22"/>
      <c r="I315" s="22"/>
      <c r="J315" s="22"/>
    </row>
    <row r="316" spans="1:10" ht="12.75">
      <c r="A316" s="7"/>
      <c r="C316" s="73"/>
      <c r="D316" s="73"/>
      <c r="E316" s="7"/>
      <c r="F316"/>
      <c r="H316" s="22"/>
      <c r="I316" s="22"/>
      <c r="J316" s="22"/>
    </row>
    <row r="317" spans="1:10" ht="12.75">
      <c r="A317" s="23" t="s">
        <v>176</v>
      </c>
      <c r="B317" s="24" t="s">
        <v>203</v>
      </c>
      <c r="C317" s="24" t="s">
        <v>209</v>
      </c>
      <c r="D317" s="24"/>
      <c r="E317" s="7"/>
      <c r="F317"/>
      <c r="H317" s="22"/>
      <c r="I317" s="22"/>
      <c r="J317" s="22"/>
    </row>
    <row r="318" spans="1:10" ht="12.75">
      <c r="A318" s="75">
        <v>37073</v>
      </c>
      <c r="B318" s="4">
        <v>2007</v>
      </c>
      <c r="C318" s="73">
        <v>8</v>
      </c>
      <c r="D318" s="73">
        <v>100</v>
      </c>
      <c r="E318" s="7"/>
      <c r="F318"/>
      <c r="H318" s="22"/>
      <c r="I318" s="22"/>
      <c r="J318" s="22"/>
    </row>
    <row r="319" spans="1:10" ht="12.75">
      <c r="A319" s="6" t="s">
        <v>388</v>
      </c>
      <c r="B319" s="4">
        <v>1844</v>
      </c>
      <c r="C319" s="73">
        <v>5</v>
      </c>
      <c r="D319" s="73">
        <v>74</v>
      </c>
      <c r="E319" s="7"/>
      <c r="F319"/>
      <c r="H319" s="22"/>
      <c r="I319" s="22"/>
      <c r="J319" s="22"/>
    </row>
    <row r="320" spans="1:10" ht="12.75">
      <c r="A320" s="6" t="s">
        <v>389</v>
      </c>
      <c r="B320" s="4">
        <v>1860</v>
      </c>
      <c r="C320" s="73">
        <v>6</v>
      </c>
      <c r="D320" s="73">
        <v>72</v>
      </c>
      <c r="E320" s="7"/>
      <c r="F320"/>
      <c r="H320" s="22"/>
      <c r="I320" s="22"/>
      <c r="J320" s="22"/>
    </row>
    <row r="321" spans="1:10" ht="12.75">
      <c r="A321" s="6" t="s">
        <v>390</v>
      </c>
      <c r="B321" s="4">
        <v>1532</v>
      </c>
      <c r="C321" s="73">
        <v>1</v>
      </c>
      <c r="D321" s="73">
        <v>66</v>
      </c>
      <c r="E321" s="7"/>
      <c r="F321"/>
      <c r="H321" s="22"/>
      <c r="I321" s="22"/>
      <c r="J321" s="22"/>
    </row>
    <row r="322" spans="1:10" ht="12.75">
      <c r="A322" s="6" t="s">
        <v>391</v>
      </c>
      <c r="B322" s="4">
        <v>1928</v>
      </c>
      <c r="C322" s="73">
        <v>7</v>
      </c>
      <c r="D322" s="73">
        <v>62</v>
      </c>
      <c r="E322" s="7"/>
      <c r="F322"/>
      <c r="H322" s="22"/>
      <c r="I322" s="22"/>
      <c r="J322" s="22"/>
    </row>
    <row r="323" spans="1:10" ht="12.75">
      <c r="A323" s="6" t="s">
        <v>392</v>
      </c>
      <c r="B323" s="4">
        <v>1735</v>
      </c>
      <c r="C323" s="73">
        <v>3</v>
      </c>
      <c r="D323" s="73">
        <v>56</v>
      </c>
      <c r="E323" s="7"/>
      <c r="F323"/>
      <c r="H323" s="22"/>
      <c r="I323" s="22"/>
      <c r="J323" s="22"/>
    </row>
    <row r="324" spans="1:10" ht="12.75">
      <c r="A324" s="6" t="s">
        <v>393</v>
      </c>
      <c r="B324" s="4">
        <v>1832</v>
      </c>
      <c r="C324" s="73">
        <v>4</v>
      </c>
      <c r="D324" s="73">
        <v>46.5</v>
      </c>
      <c r="E324" s="7"/>
      <c r="F324"/>
      <c r="H324" s="22"/>
      <c r="I324" s="22"/>
      <c r="J324" s="22"/>
    </row>
    <row r="325" spans="1:10" ht="12.75">
      <c r="A325" s="6" t="s">
        <v>394</v>
      </c>
      <c r="B325" s="4">
        <v>1651</v>
      </c>
      <c r="C325" s="73">
        <v>2</v>
      </c>
      <c r="D325" s="73">
        <v>27.5</v>
      </c>
      <c r="E325" s="7"/>
      <c r="F325"/>
      <c r="H325" s="22"/>
      <c r="I325" s="22"/>
      <c r="J325" s="22"/>
    </row>
    <row r="326" spans="1:10" ht="12.75">
      <c r="A326" s="6" t="s">
        <v>74</v>
      </c>
      <c r="B326" s="4" t="s">
        <v>74</v>
      </c>
      <c r="C326" s="4" t="s">
        <v>74</v>
      </c>
      <c r="D326" s="4" t="s">
        <v>74</v>
      </c>
      <c r="E326" s="23"/>
      <c r="F326"/>
      <c r="H326" s="22"/>
      <c r="I326" s="22"/>
      <c r="J326" s="22"/>
    </row>
    <row r="327" spans="1:10" ht="12.75">
      <c r="A327" s="6" t="s">
        <v>74</v>
      </c>
      <c r="B327" s="4" t="s">
        <v>74</v>
      </c>
      <c r="C327" s="4" t="s">
        <v>74</v>
      </c>
      <c r="D327" s="4" t="s">
        <v>74</v>
      </c>
      <c r="E327" s="7"/>
      <c r="F327"/>
      <c r="H327" s="22"/>
      <c r="I327" s="22"/>
      <c r="J327" s="22"/>
    </row>
    <row r="328" spans="1:10" ht="12.75">
      <c r="A328" s="6"/>
      <c r="B328" s="4" t="s">
        <v>74</v>
      </c>
      <c r="C328" s="4" t="s">
        <v>74</v>
      </c>
      <c r="D328" s="4" t="s">
        <v>74</v>
      </c>
      <c r="E328" s="7"/>
      <c r="F328"/>
      <c r="H328" s="22"/>
      <c r="I328" s="22"/>
      <c r="J328" s="22"/>
    </row>
    <row r="329" spans="1:10" ht="12.75">
      <c r="A329" s="6"/>
      <c r="B329" s="4" t="s">
        <v>74</v>
      </c>
      <c r="C329" s="4" t="s">
        <v>74</v>
      </c>
      <c r="D329" s="4" t="s">
        <v>74</v>
      </c>
      <c r="E329" s="7"/>
      <c r="F329"/>
      <c r="H329" s="22"/>
      <c r="I329" s="22"/>
      <c r="J329" s="22"/>
    </row>
    <row r="330" spans="1:10" ht="12.75">
      <c r="A330" s="6"/>
      <c r="E330" s="7"/>
      <c r="F330"/>
      <c r="H330" s="22"/>
      <c r="I330" s="22"/>
      <c r="J330" s="22"/>
    </row>
    <row r="331" spans="1:10" s="27" customFormat="1" ht="12.75">
      <c r="A331" s="23" t="s">
        <v>176</v>
      </c>
      <c r="B331" s="24" t="s">
        <v>204</v>
      </c>
      <c r="C331" s="24" t="s">
        <v>209</v>
      </c>
      <c r="D331" s="24"/>
      <c r="E331" s="7"/>
      <c r="F331"/>
      <c r="G331"/>
      <c r="H331" s="22"/>
      <c r="I331" s="22"/>
      <c r="J331" s="22"/>
    </row>
    <row r="332" spans="1:10" ht="12.75">
      <c r="A332" s="6" t="s">
        <v>164</v>
      </c>
      <c r="B332" s="4">
        <v>1952</v>
      </c>
      <c r="C332" s="4">
        <v>9</v>
      </c>
      <c r="D332" s="4">
        <v>131</v>
      </c>
      <c r="E332" s="7"/>
      <c r="F332"/>
      <c r="H332" s="22"/>
      <c r="I332" s="22"/>
      <c r="J332" s="22"/>
    </row>
    <row r="333" spans="1:10" ht="12.75">
      <c r="A333" s="6" t="s">
        <v>172</v>
      </c>
      <c r="B333" s="4">
        <v>1282</v>
      </c>
      <c r="C333" s="4">
        <v>1</v>
      </c>
      <c r="D333" s="4">
        <v>104</v>
      </c>
      <c r="E333" s="7"/>
      <c r="F333"/>
      <c r="H333" s="22"/>
      <c r="I333" s="22"/>
      <c r="J333" s="22"/>
    </row>
    <row r="334" spans="1:10" ht="12.75">
      <c r="A334" s="6" t="s">
        <v>169</v>
      </c>
      <c r="B334" s="4">
        <v>1788</v>
      </c>
      <c r="C334" s="4">
        <v>8</v>
      </c>
      <c r="D334" s="4">
        <v>93</v>
      </c>
      <c r="E334" s="7"/>
      <c r="F334"/>
      <c r="H334" s="22"/>
      <c r="I334" s="22"/>
      <c r="J334" s="22"/>
    </row>
    <row r="335" spans="1:10" ht="12.75">
      <c r="A335" s="6" t="s">
        <v>168</v>
      </c>
      <c r="B335" s="4">
        <v>1621</v>
      </c>
      <c r="C335" s="4">
        <v>5</v>
      </c>
      <c r="D335" s="4">
        <v>88</v>
      </c>
      <c r="E335" s="7"/>
      <c r="F335"/>
      <c r="H335" s="22"/>
      <c r="I335" s="22"/>
      <c r="J335" s="22"/>
    </row>
    <row r="336" spans="1:10" ht="12.75">
      <c r="A336" s="6" t="s">
        <v>167</v>
      </c>
      <c r="B336" s="4">
        <v>1726</v>
      </c>
      <c r="C336" s="4">
        <v>7</v>
      </c>
      <c r="D336" s="4">
        <v>78</v>
      </c>
      <c r="E336" s="33"/>
      <c r="F336"/>
      <c r="H336" s="22"/>
      <c r="I336" s="22"/>
      <c r="J336" s="22"/>
    </row>
    <row r="337" spans="1:10" ht="12.75">
      <c r="A337" s="6" t="s">
        <v>166</v>
      </c>
      <c r="B337" s="4">
        <v>1522</v>
      </c>
      <c r="C337" s="4">
        <v>3.5</v>
      </c>
      <c r="D337" s="4">
        <v>74.5</v>
      </c>
      <c r="E337" s="7"/>
      <c r="F337"/>
      <c r="H337" s="22"/>
      <c r="I337" s="22"/>
      <c r="J337" s="22"/>
    </row>
    <row r="338" spans="1:10" ht="12.75">
      <c r="A338" s="6" t="s">
        <v>163</v>
      </c>
      <c r="B338" s="4">
        <v>1441</v>
      </c>
      <c r="C338" s="4">
        <v>2</v>
      </c>
      <c r="D338" s="4">
        <v>66.5</v>
      </c>
      <c r="E338" s="34"/>
      <c r="F338"/>
      <c r="H338" s="22"/>
      <c r="I338" s="22"/>
      <c r="J338" s="22"/>
    </row>
    <row r="339" spans="1:10" ht="12.75">
      <c r="A339" s="6" t="s">
        <v>165</v>
      </c>
      <c r="B339" s="4">
        <v>1628</v>
      </c>
      <c r="C339" s="4">
        <v>6</v>
      </c>
      <c r="D339" s="4">
        <v>65.5</v>
      </c>
      <c r="E339" s="34"/>
      <c r="F339"/>
      <c r="H339" s="22"/>
      <c r="I339" s="22"/>
      <c r="J339" s="22"/>
    </row>
    <row r="340" spans="1:10" ht="12.75">
      <c r="A340" s="6" t="s">
        <v>170</v>
      </c>
      <c r="B340" s="4">
        <v>1522</v>
      </c>
      <c r="C340" s="4">
        <v>3.5</v>
      </c>
      <c r="D340" s="4">
        <v>18.5</v>
      </c>
      <c r="E340" s="34"/>
      <c r="F340"/>
      <c r="H340" s="22"/>
      <c r="I340" s="22"/>
      <c r="J340" s="22"/>
    </row>
    <row r="341" spans="1:10" ht="12.75">
      <c r="A341" s="6" t="s">
        <v>74</v>
      </c>
      <c r="B341" s="4" t="s">
        <v>74</v>
      </c>
      <c r="C341" s="4" t="s">
        <v>74</v>
      </c>
      <c r="D341" s="4" t="s">
        <v>74</v>
      </c>
      <c r="E341" s="34"/>
      <c r="F341"/>
      <c r="H341" s="22"/>
      <c r="I341" s="22"/>
      <c r="J341" s="22"/>
    </row>
    <row r="342" spans="1:10" ht="12.75">
      <c r="A342" s="6"/>
      <c r="B342" s="4" t="s">
        <v>74</v>
      </c>
      <c r="C342" s="4" t="s">
        <v>74</v>
      </c>
      <c r="D342" s="4" t="s">
        <v>74</v>
      </c>
      <c r="E342" s="34"/>
      <c r="F342"/>
      <c r="H342" s="22"/>
      <c r="I342" s="22"/>
      <c r="J342" s="22"/>
    </row>
    <row r="343" spans="1:10" ht="12.75">
      <c r="A343" s="6"/>
      <c r="B343" s="4" t="s">
        <v>74</v>
      </c>
      <c r="C343" s="4" t="s">
        <v>74</v>
      </c>
      <c r="D343" s="4" t="s">
        <v>74</v>
      </c>
      <c r="E343" s="34"/>
      <c r="F343"/>
      <c r="H343" s="22"/>
      <c r="I343" s="22"/>
      <c r="J343" s="22"/>
    </row>
    <row r="344" spans="1:10" ht="12.75">
      <c r="A344" s="6"/>
      <c r="E344" s="34"/>
      <c r="F344"/>
      <c r="H344" s="22"/>
      <c r="I344" s="22"/>
      <c r="J344" s="22"/>
    </row>
    <row r="345" spans="1:10" ht="12.75">
      <c r="A345" s="23" t="s">
        <v>176</v>
      </c>
      <c r="B345" s="24" t="s">
        <v>205</v>
      </c>
      <c r="C345" s="24" t="s">
        <v>209</v>
      </c>
      <c r="D345" s="24"/>
      <c r="E345" s="34"/>
      <c r="F345"/>
      <c r="H345" s="22"/>
      <c r="I345" s="22"/>
      <c r="J345" s="22"/>
    </row>
    <row r="346" spans="1:10" ht="12.75">
      <c r="A346" s="6" t="s">
        <v>162</v>
      </c>
      <c r="B346" s="4">
        <v>1786</v>
      </c>
      <c r="C346" s="4">
        <v>9</v>
      </c>
      <c r="D346" s="4">
        <v>123</v>
      </c>
      <c r="E346" s="34"/>
      <c r="F346"/>
      <c r="H346" s="22"/>
      <c r="I346" s="22"/>
      <c r="J346" s="22"/>
    </row>
    <row r="347" spans="1:10" ht="12.75">
      <c r="A347" s="6" t="s">
        <v>155</v>
      </c>
      <c r="B347" s="4">
        <v>1741</v>
      </c>
      <c r="C347" s="4">
        <v>7</v>
      </c>
      <c r="D347" s="4">
        <v>81.5</v>
      </c>
      <c r="E347" s="34"/>
      <c r="F347"/>
      <c r="H347" s="22"/>
      <c r="I347" s="22"/>
      <c r="J347" s="22"/>
    </row>
    <row r="348" spans="1:10" ht="12.75">
      <c r="A348" s="6" t="s">
        <v>159</v>
      </c>
      <c r="B348" s="4">
        <v>1694</v>
      </c>
      <c r="C348" s="4">
        <v>6</v>
      </c>
      <c r="D348" s="4">
        <v>80</v>
      </c>
      <c r="E348" s="34"/>
      <c r="F348"/>
      <c r="H348" s="22"/>
      <c r="I348" s="22"/>
      <c r="J348" s="22"/>
    </row>
    <row r="349" spans="1:10" ht="12.75">
      <c r="A349" s="6" t="s">
        <v>158</v>
      </c>
      <c r="B349" s="4">
        <v>1748</v>
      </c>
      <c r="C349" s="4">
        <v>8</v>
      </c>
      <c r="D349" s="4">
        <v>78.5</v>
      </c>
      <c r="E349" s="34"/>
      <c r="F349"/>
      <c r="H349" s="22"/>
      <c r="I349" s="22"/>
      <c r="J349" s="22"/>
    </row>
    <row r="350" spans="1:10" ht="12.75">
      <c r="A350" s="6" t="s">
        <v>154</v>
      </c>
      <c r="B350" s="4">
        <v>0</v>
      </c>
      <c r="C350" s="4">
        <v>0</v>
      </c>
      <c r="D350" s="4">
        <v>74</v>
      </c>
      <c r="E350" s="34"/>
      <c r="F350"/>
      <c r="H350" s="22"/>
      <c r="I350" s="22"/>
      <c r="J350" s="22"/>
    </row>
    <row r="351" spans="1:10" ht="12.75">
      <c r="A351" s="6" t="s">
        <v>157</v>
      </c>
      <c r="B351" s="4">
        <v>1626</v>
      </c>
      <c r="C351" s="4">
        <v>5</v>
      </c>
      <c r="D351" s="4">
        <v>63.5</v>
      </c>
      <c r="E351" s="34"/>
      <c r="F351"/>
      <c r="H351" s="22"/>
      <c r="I351" s="22"/>
      <c r="J351" s="22"/>
    </row>
    <row r="352" spans="1:10" ht="12.75">
      <c r="A352" s="6" t="s">
        <v>161</v>
      </c>
      <c r="B352" s="4">
        <v>1608</v>
      </c>
      <c r="C352" s="4">
        <v>4</v>
      </c>
      <c r="D352" s="4">
        <v>50.5</v>
      </c>
      <c r="E352" s="34"/>
      <c r="F352"/>
      <c r="H352" s="22"/>
      <c r="I352" s="22"/>
      <c r="J352" s="22"/>
    </row>
    <row r="353" spans="1:10" ht="12.75">
      <c r="A353" s="6" t="s">
        <v>160</v>
      </c>
      <c r="B353" s="4">
        <v>1587</v>
      </c>
      <c r="C353" s="4">
        <v>3</v>
      </c>
      <c r="D353" s="4">
        <v>38</v>
      </c>
      <c r="E353" s="34"/>
      <c r="F353"/>
      <c r="H353" s="22"/>
      <c r="I353" s="22"/>
      <c r="J353" s="22"/>
    </row>
    <row r="354" spans="1:10" ht="12.75">
      <c r="A354" s="6" t="s">
        <v>156</v>
      </c>
      <c r="B354" s="4">
        <v>0</v>
      </c>
      <c r="C354" s="4">
        <v>0</v>
      </c>
      <c r="D354" s="4">
        <v>32</v>
      </c>
      <c r="E354" s="46"/>
      <c r="F354"/>
      <c r="H354" s="22"/>
      <c r="I354" s="22"/>
      <c r="J354" s="22"/>
    </row>
    <row r="355" spans="1:10" ht="12.75">
      <c r="A355" s="6" t="s">
        <v>74</v>
      </c>
      <c r="B355" s="4" t="s">
        <v>74</v>
      </c>
      <c r="C355" s="4" t="s">
        <v>74</v>
      </c>
      <c r="D355" s="4" t="s">
        <v>74</v>
      </c>
      <c r="E355" s="46"/>
      <c r="F355"/>
      <c r="H355" s="22"/>
      <c r="I355" s="22"/>
      <c r="J355" s="22"/>
    </row>
    <row r="356" spans="1:10" ht="12.75">
      <c r="A356" s="6"/>
      <c r="B356" s="4" t="s">
        <v>74</v>
      </c>
      <c r="C356" s="4" t="s">
        <v>74</v>
      </c>
      <c r="D356" s="4" t="s">
        <v>74</v>
      </c>
      <c r="E356"/>
      <c r="F356"/>
      <c r="H356" s="22"/>
      <c r="I356" s="22"/>
      <c r="J356" s="22"/>
    </row>
    <row r="357" spans="1:10" ht="12.75">
      <c r="A357" s="6"/>
      <c r="B357" s="4" t="s">
        <v>74</v>
      </c>
      <c r="C357" s="4" t="s">
        <v>74</v>
      </c>
      <c r="D357" s="4" t="s">
        <v>74</v>
      </c>
      <c r="E357" s="37"/>
      <c r="F357"/>
      <c r="H357" s="22"/>
      <c r="I357" s="22"/>
      <c r="J357" s="22"/>
    </row>
    <row r="358" spans="1:10" ht="12.75">
      <c r="A358" s="6"/>
      <c r="E358" s="37"/>
      <c r="F358"/>
      <c r="H358" s="22"/>
      <c r="I358" s="22"/>
      <c r="J358" s="22"/>
    </row>
    <row r="359" spans="1:10" ht="12.75">
      <c r="A359" s="23" t="s">
        <v>176</v>
      </c>
      <c r="B359" s="24" t="s">
        <v>206</v>
      </c>
      <c r="C359" s="24" t="s">
        <v>209</v>
      </c>
      <c r="D359" s="24"/>
      <c r="E359" s="37"/>
      <c r="F359"/>
      <c r="H359" s="22"/>
      <c r="I359" s="22"/>
      <c r="J359" s="22"/>
    </row>
    <row r="360" spans="1:10" ht="12.75">
      <c r="A360" s="6" t="s">
        <v>395</v>
      </c>
      <c r="B360" s="4">
        <v>1876</v>
      </c>
      <c r="C360" s="4">
        <v>8</v>
      </c>
      <c r="D360" s="4">
        <v>85</v>
      </c>
      <c r="E360" s="37"/>
      <c r="F360"/>
      <c r="H360" s="22"/>
      <c r="I360" s="22"/>
      <c r="J360" s="22"/>
    </row>
    <row r="361" spans="1:10" ht="12.75">
      <c r="A361" s="6" t="s">
        <v>396</v>
      </c>
      <c r="B361" s="4">
        <v>1591</v>
      </c>
      <c r="C361" s="4">
        <v>1</v>
      </c>
      <c r="D361" s="4">
        <v>84</v>
      </c>
      <c r="E361" s="37"/>
      <c r="F361"/>
      <c r="H361" s="22"/>
      <c r="I361" s="22"/>
      <c r="J361" s="22"/>
    </row>
    <row r="362" spans="1:10" ht="12.75">
      <c r="A362" s="6" t="s">
        <v>397</v>
      </c>
      <c r="B362" s="4">
        <v>1683</v>
      </c>
      <c r="C362" s="4">
        <v>4</v>
      </c>
      <c r="D362" s="4">
        <v>75</v>
      </c>
      <c r="E362" s="37"/>
      <c r="F362"/>
      <c r="H362" s="22"/>
      <c r="I362" s="22"/>
      <c r="J362" s="22"/>
    </row>
    <row r="363" spans="1:10" ht="12.75">
      <c r="A363" s="6" t="s">
        <v>398</v>
      </c>
      <c r="B363" s="4">
        <v>1666</v>
      </c>
      <c r="C363" s="4">
        <v>3</v>
      </c>
      <c r="D363" s="4">
        <v>63</v>
      </c>
      <c r="E363" s="37"/>
      <c r="F363"/>
      <c r="H363" s="22"/>
      <c r="I363" s="22"/>
      <c r="J363" s="22"/>
    </row>
    <row r="364" spans="1:10" ht="12.75">
      <c r="A364" s="6" t="s">
        <v>399</v>
      </c>
      <c r="B364" s="4">
        <v>1790</v>
      </c>
      <c r="C364" s="4">
        <v>7</v>
      </c>
      <c r="D364" s="4">
        <v>58</v>
      </c>
      <c r="E364" s="37"/>
      <c r="F364"/>
      <c r="H364" s="22"/>
      <c r="I364" s="22"/>
      <c r="J364" s="22"/>
    </row>
    <row r="365" spans="1:10" ht="12.75">
      <c r="A365" s="6" t="s">
        <v>400</v>
      </c>
      <c r="B365" s="4">
        <v>1780</v>
      </c>
      <c r="C365" s="4">
        <v>6</v>
      </c>
      <c r="D365" s="4">
        <v>56</v>
      </c>
      <c r="E365" s="37"/>
      <c r="F365"/>
      <c r="H365" s="22"/>
      <c r="I365" s="22"/>
      <c r="J365" s="22"/>
    </row>
    <row r="366" spans="1:10" ht="12.75">
      <c r="A366" s="6" t="s">
        <v>401</v>
      </c>
      <c r="B366" s="4">
        <v>1659</v>
      </c>
      <c r="C366" s="4">
        <v>2</v>
      </c>
      <c r="D366" s="4">
        <v>46</v>
      </c>
      <c r="E366" s="37"/>
      <c r="F366"/>
      <c r="H366" s="22"/>
      <c r="I366" s="22"/>
      <c r="J366" s="22"/>
    </row>
    <row r="367" spans="1:10" ht="12.75">
      <c r="A367" s="6" t="s">
        <v>402</v>
      </c>
      <c r="B367" s="4">
        <v>1775</v>
      </c>
      <c r="C367" s="4">
        <v>5</v>
      </c>
      <c r="D367" s="4">
        <v>35</v>
      </c>
      <c r="E367" s="37"/>
      <c r="F367"/>
      <c r="H367" s="22"/>
      <c r="I367" s="22"/>
      <c r="J367" s="22"/>
    </row>
    <row r="368" spans="5:10" ht="12.75">
      <c r="E368" s="37"/>
      <c r="F368"/>
      <c r="H368" s="22"/>
      <c r="I368" s="22"/>
      <c r="J368" s="22"/>
    </row>
    <row r="369" spans="5:10" ht="12.75">
      <c r="E369" s="37"/>
      <c r="F369"/>
      <c r="H369" s="22"/>
      <c r="I369" s="22"/>
      <c r="J369" s="22"/>
    </row>
    <row r="370" spans="5:10" ht="12.75">
      <c r="E370" s="37"/>
      <c r="F370"/>
      <c r="H370" s="22"/>
      <c r="I370" s="22"/>
      <c r="J370" s="22"/>
    </row>
    <row r="371" spans="5:10" ht="12.75">
      <c r="E371" s="37"/>
      <c r="F371"/>
      <c r="H371" s="22"/>
      <c r="I371" s="22"/>
      <c r="J371" s="22"/>
    </row>
    <row r="372" spans="5:10" ht="12.75">
      <c r="E372" s="37"/>
      <c r="F372"/>
      <c r="H372" s="22"/>
      <c r="I372" s="22"/>
      <c r="J372" s="22"/>
    </row>
    <row r="373" spans="5:10" ht="12.75">
      <c r="E373" s="37"/>
      <c r="F373"/>
      <c r="H373" s="22"/>
      <c r="I373" s="22"/>
      <c r="J373" s="22"/>
    </row>
    <row r="374" spans="5:10" ht="12.75">
      <c r="E374" s="37"/>
      <c r="F374"/>
      <c r="H374" s="22"/>
      <c r="I374" s="22"/>
      <c r="J374" s="22"/>
    </row>
    <row r="375" spans="5:10" ht="12.75">
      <c r="E375" s="37"/>
      <c r="F375"/>
      <c r="H375" s="22"/>
      <c r="I375" s="22"/>
      <c r="J375" s="22"/>
    </row>
    <row r="376" spans="5:10" ht="12.75">
      <c r="E376" s="37"/>
      <c r="F376"/>
      <c r="H376" s="22"/>
      <c r="I376" s="22"/>
      <c r="J376" s="22"/>
    </row>
    <row r="377" spans="5:10" ht="12.75">
      <c r="E377" s="37"/>
      <c r="F377"/>
      <c r="H377" s="22"/>
      <c r="I377" s="22"/>
      <c r="J377" s="22"/>
    </row>
    <row r="378" spans="1:10" ht="12.75">
      <c r="A378" s="5"/>
      <c r="B378" s="5"/>
      <c r="C378" s="5"/>
      <c r="D378" s="5"/>
      <c r="E378" s="37"/>
      <c r="F378"/>
      <c r="H378" s="22"/>
      <c r="I378" s="22"/>
      <c r="J378" s="22"/>
    </row>
    <row r="379" spans="5:10" ht="12.75">
      <c r="E379" s="37"/>
      <c r="F379"/>
      <c r="H379" s="22"/>
      <c r="I379" s="22"/>
      <c r="J379" s="22"/>
    </row>
    <row r="380" spans="5:10" ht="18">
      <c r="E380" s="37"/>
      <c r="F380"/>
      <c r="H380" s="42"/>
      <c r="I380" s="42"/>
      <c r="J380" s="22"/>
    </row>
    <row r="381" spans="5:10" ht="12.75">
      <c r="E381" s="37"/>
      <c r="F381"/>
      <c r="H381" s="22"/>
      <c r="I381" s="22"/>
      <c r="J381" s="22"/>
    </row>
    <row r="382" spans="5:10" ht="12.75">
      <c r="E382" s="37"/>
      <c r="F382"/>
      <c r="H382" s="22"/>
      <c r="I382" s="22"/>
      <c r="J382" s="22"/>
    </row>
    <row r="383" spans="5:10" ht="18">
      <c r="E383" s="37"/>
      <c r="F383" s="43"/>
      <c r="J383" s="42"/>
    </row>
    <row r="384" spans="5:10" ht="12.75">
      <c r="E384" s="37"/>
      <c r="F384"/>
      <c r="J384" s="22"/>
    </row>
    <row r="385" spans="5:10" ht="12.75">
      <c r="E385" s="46"/>
      <c r="F385"/>
      <c r="H385" s="22"/>
      <c r="I385" s="22"/>
      <c r="J385" s="22"/>
    </row>
    <row r="386" spans="5:9" ht="12.75">
      <c r="E386" s="46"/>
      <c r="F386"/>
      <c r="H386" s="22"/>
      <c r="I386" s="22"/>
    </row>
    <row r="387" spans="5:9" ht="12.75">
      <c r="E387" s="36"/>
      <c r="F387"/>
      <c r="H387" s="22"/>
      <c r="I387" s="22"/>
    </row>
    <row r="388" spans="5:10" ht="12.75">
      <c r="E388" s="34"/>
      <c r="F388"/>
      <c r="H388" s="22"/>
      <c r="I388" s="22"/>
      <c r="J388" s="22"/>
    </row>
    <row r="389" spans="5:10" ht="12.75">
      <c r="E389" s="34"/>
      <c r="F389"/>
      <c r="H389" s="22"/>
      <c r="I389" s="22"/>
      <c r="J389" s="22"/>
    </row>
    <row r="390" spans="5:10" ht="12.75">
      <c r="E390" s="34"/>
      <c r="F390"/>
      <c r="H390" s="22"/>
      <c r="I390" s="22"/>
      <c r="J390" s="22"/>
    </row>
    <row r="391" spans="5:10" ht="12.75">
      <c r="E391" s="34"/>
      <c r="F391"/>
      <c r="H391" s="22"/>
      <c r="I391" s="22"/>
      <c r="J391" s="22"/>
    </row>
    <row r="392" spans="1:10" ht="12.75">
      <c r="A392" s="5"/>
      <c r="B392" s="5"/>
      <c r="C392" s="5"/>
      <c r="D392" s="5"/>
      <c r="E392" s="34"/>
      <c r="F392"/>
      <c r="H392" s="22"/>
      <c r="I392" s="22"/>
      <c r="J392" s="22"/>
    </row>
    <row r="393" spans="5:10" ht="12.75">
      <c r="E393" s="34"/>
      <c r="F393"/>
      <c r="H393" s="22"/>
      <c r="I393" s="22"/>
      <c r="J393" s="22"/>
    </row>
    <row r="394" spans="5:10" ht="12.75">
      <c r="E394" s="34"/>
      <c r="F394"/>
      <c r="H394" s="22"/>
      <c r="I394" s="22"/>
      <c r="J394" s="22"/>
    </row>
    <row r="395" spans="5:10" ht="12.75">
      <c r="E395" s="34"/>
      <c r="F395"/>
      <c r="H395" s="22"/>
      <c r="I395" s="22"/>
      <c r="J395" s="22"/>
    </row>
    <row r="396" spans="5:10" ht="12.75">
      <c r="E396" s="34"/>
      <c r="F396"/>
      <c r="H396" s="22"/>
      <c r="I396" s="22"/>
      <c r="J396" s="22"/>
    </row>
    <row r="397" spans="5:10" ht="12.75">
      <c r="E397" s="34"/>
      <c r="F397"/>
      <c r="H397" s="22"/>
      <c r="I397" s="22"/>
      <c r="J397" s="22"/>
    </row>
    <row r="398" spans="5:10" ht="12.75">
      <c r="E398" s="34"/>
      <c r="F398"/>
      <c r="H398" s="22"/>
      <c r="I398" s="22"/>
      <c r="J398" s="22"/>
    </row>
    <row r="399" spans="5:10" ht="12.75">
      <c r="E399" s="34"/>
      <c r="F399"/>
      <c r="H399" s="22"/>
      <c r="I399" s="22"/>
      <c r="J399" s="22"/>
    </row>
    <row r="400" spans="5:10" ht="12.75">
      <c r="E400" s="34"/>
      <c r="F400"/>
      <c r="H400" s="22"/>
      <c r="I400" s="22"/>
      <c r="J400" s="22"/>
    </row>
    <row r="401" spans="5:10" ht="12.75">
      <c r="E401" s="34"/>
      <c r="F401"/>
      <c r="H401" s="22"/>
      <c r="I401" s="22"/>
      <c r="J401" s="22"/>
    </row>
    <row r="402" spans="5:10" ht="12.75">
      <c r="E402" s="34"/>
      <c r="F402"/>
      <c r="H402" s="22"/>
      <c r="I402" s="22"/>
      <c r="J402" s="22"/>
    </row>
    <row r="403" spans="5:10" ht="12.75">
      <c r="E403" s="34"/>
      <c r="F403"/>
      <c r="H403" s="22"/>
      <c r="I403" s="22"/>
      <c r="J403" s="22"/>
    </row>
    <row r="404" spans="5:10" ht="12.75">
      <c r="E404" s="34"/>
      <c r="F404" s="6"/>
      <c r="H404" s="22"/>
      <c r="I404" s="22"/>
      <c r="J404" s="22"/>
    </row>
    <row r="405" spans="5:10" ht="12.75">
      <c r="E405" s="34"/>
      <c r="F405" s="6"/>
      <c r="H405" s="22"/>
      <c r="I405" s="22"/>
      <c r="J405" s="22"/>
    </row>
    <row r="406" spans="1:10" ht="12.75">
      <c r="A406" s="5"/>
      <c r="B406" s="5"/>
      <c r="C406" s="5"/>
      <c r="D406" s="5"/>
      <c r="E406" s="34"/>
      <c r="F406" s="6"/>
      <c r="H406" s="22"/>
      <c r="I406" s="22"/>
      <c r="J406" s="22"/>
    </row>
    <row r="407" spans="1:10" ht="12.75">
      <c r="A407" s="27" t="s">
        <v>174</v>
      </c>
      <c r="B407" s="4" t="s">
        <v>74</v>
      </c>
      <c r="C407" s="4" t="s">
        <v>74</v>
      </c>
      <c r="D407" s="4" t="s">
        <v>74</v>
      </c>
      <c r="E407" s="34"/>
      <c r="F407" s="6"/>
      <c r="H407" s="22"/>
      <c r="I407" s="22"/>
      <c r="J407" s="22"/>
    </row>
    <row r="408" spans="1:10" ht="12.75">
      <c r="A408" s="27" t="s">
        <v>174</v>
      </c>
      <c r="B408" s="4" t="s">
        <v>74</v>
      </c>
      <c r="C408" s="4" t="s">
        <v>74</v>
      </c>
      <c r="D408" s="4" t="s">
        <v>74</v>
      </c>
      <c r="E408" s="34"/>
      <c r="F408" s="6"/>
      <c r="H408" s="22"/>
      <c r="I408" s="22"/>
      <c r="J408" s="22"/>
    </row>
    <row r="409" spans="5:10" ht="12.75">
      <c r="E409" s="34"/>
      <c r="F409" s="6"/>
      <c r="H409" s="22"/>
      <c r="I409" s="22"/>
      <c r="J409" s="22"/>
    </row>
    <row r="410" spans="5:10" ht="12.75">
      <c r="E410" s="34"/>
      <c r="F410" s="6"/>
      <c r="H410" s="22"/>
      <c r="I410" s="22"/>
      <c r="J410" s="22"/>
    </row>
    <row r="411" spans="5:10" ht="12.75">
      <c r="E411" s="34"/>
      <c r="F411" s="6"/>
      <c r="H411" s="22"/>
      <c r="I411" s="22"/>
      <c r="J411" s="22"/>
    </row>
    <row r="412" spans="5:10" ht="12.75">
      <c r="E412" s="34"/>
      <c r="F412" s="6"/>
      <c r="H412" s="22"/>
      <c r="I412" s="22"/>
      <c r="J412" s="22"/>
    </row>
    <row r="413" spans="5:10" ht="12.75">
      <c r="E413" s="34"/>
      <c r="F413" s="6"/>
      <c r="H413" s="22"/>
      <c r="I413" s="22"/>
      <c r="J413" s="22"/>
    </row>
    <row r="414" spans="5:10" ht="12.75">
      <c r="E414" s="34"/>
      <c r="F414" s="6"/>
      <c r="H414" s="22"/>
      <c r="I414" s="22"/>
      <c r="J414" s="22"/>
    </row>
    <row r="415" spans="5:10" ht="12.75">
      <c r="E415" s="34"/>
      <c r="F415" s="6"/>
      <c r="H415" s="22"/>
      <c r="I415" s="22"/>
      <c r="J415" s="22"/>
    </row>
    <row r="416" spans="5:10" ht="12.75">
      <c r="E416" s="34"/>
      <c r="F416" s="6"/>
      <c r="H416" s="22"/>
      <c r="I416" s="22"/>
      <c r="J416" s="22"/>
    </row>
    <row r="417" spans="5:10" ht="12.75">
      <c r="E417" s="34"/>
      <c r="F417" s="6"/>
      <c r="H417" s="22"/>
      <c r="I417" s="22"/>
      <c r="J417" s="22"/>
    </row>
    <row r="418" spans="5:10" ht="12.75">
      <c r="E418" s="34"/>
      <c r="F418" s="6"/>
      <c r="H418" s="22"/>
      <c r="I418" s="22"/>
      <c r="J418" s="22"/>
    </row>
    <row r="419" spans="5:10" ht="12.75">
      <c r="E419" s="34"/>
      <c r="F419" s="6"/>
      <c r="H419" s="22"/>
      <c r="I419" s="22"/>
      <c r="J419" s="22"/>
    </row>
    <row r="420" spans="5:10" ht="12.75">
      <c r="E420" s="34"/>
      <c r="F420" s="6"/>
      <c r="H420" s="22"/>
      <c r="I420" s="22"/>
      <c r="J420" s="22"/>
    </row>
    <row r="421" spans="5:10" ht="12.75">
      <c r="E421" s="34"/>
      <c r="F421" s="6"/>
      <c r="H421" s="22"/>
      <c r="I421" s="22"/>
      <c r="J421" s="22"/>
    </row>
    <row r="422" spans="5:10" ht="12.75">
      <c r="E422" s="34"/>
      <c r="F422" s="6"/>
      <c r="H422" s="22"/>
      <c r="I422" s="22"/>
      <c r="J422" s="22"/>
    </row>
    <row r="423" spans="5:10" ht="12.75">
      <c r="E423" s="34"/>
      <c r="F423" s="6"/>
      <c r="H423" s="22"/>
      <c r="I423" s="22"/>
      <c r="J423" s="22"/>
    </row>
    <row r="424" spans="5:10" ht="12.75">
      <c r="E424" s="34"/>
      <c r="F424" s="6"/>
      <c r="H424" s="22"/>
      <c r="I424" s="22"/>
      <c r="J424" s="22"/>
    </row>
    <row r="425" spans="5:10" ht="12.75">
      <c r="E425" s="34"/>
      <c r="F425" s="6"/>
      <c r="H425" s="22"/>
      <c r="I425" s="22"/>
      <c r="J425" s="22"/>
    </row>
    <row r="426" spans="5:10" ht="12.75">
      <c r="E426" s="34"/>
      <c r="F426" s="6"/>
      <c r="H426" s="22"/>
      <c r="I426" s="22"/>
      <c r="J426" s="22"/>
    </row>
    <row r="427" spans="5:10" ht="12.75">
      <c r="E427" s="34"/>
      <c r="F427" s="6"/>
      <c r="H427" s="22"/>
      <c r="I427" s="22"/>
      <c r="J427" s="22"/>
    </row>
    <row r="428" spans="5:10" ht="12.75">
      <c r="E428" s="34"/>
      <c r="F428" s="6"/>
      <c r="H428" s="22"/>
      <c r="I428" s="22"/>
      <c r="J428" s="22"/>
    </row>
    <row r="429" spans="5:10" ht="12.75">
      <c r="E429" s="34"/>
      <c r="F429" s="6"/>
      <c r="H429" s="22"/>
      <c r="I429" s="22"/>
      <c r="J429" s="22"/>
    </row>
    <row r="430" spans="5:10" ht="12.75">
      <c r="E430" s="34"/>
      <c r="F430" s="6"/>
      <c r="H430" s="22"/>
      <c r="I430" s="22"/>
      <c r="J430" s="22"/>
    </row>
    <row r="431" spans="5:10" ht="12.75">
      <c r="E431" s="34"/>
      <c r="F431" s="6"/>
      <c r="H431" s="22"/>
      <c r="I431" s="22"/>
      <c r="J431" s="22"/>
    </row>
    <row r="432" spans="5:10" ht="12.75">
      <c r="E432" s="34"/>
      <c r="F432" s="6"/>
      <c r="H432" s="22"/>
      <c r="I432" s="22"/>
      <c r="J432" s="22"/>
    </row>
    <row r="433" spans="1:10" ht="12.75">
      <c r="A433" s="27" t="s">
        <v>74</v>
      </c>
      <c r="B433" s="4" t="s">
        <v>74</v>
      </c>
      <c r="C433" s="27" t="s">
        <v>74</v>
      </c>
      <c r="D433" s="4" t="s">
        <v>74</v>
      </c>
      <c r="E433" s="34"/>
      <c r="F433" s="6"/>
      <c r="H433" s="22"/>
      <c r="I433" s="22"/>
      <c r="J433" s="22"/>
    </row>
    <row r="434" spans="1:10" ht="12.75">
      <c r="A434" s="27" t="s">
        <v>74</v>
      </c>
      <c r="B434" s="4" t="s">
        <v>74</v>
      </c>
      <c r="C434" s="27" t="s">
        <v>74</v>
      </c>
      <c r="D434" s="4" t="s">
        <v>74</v>
      </c>
      <c r="E434" s="34"/>
      <c r="F434" s="6"/>
      <c r="H434" s="22"/>
      <c r="I434" s="22"/>
      <c r="J434" s="22"/>
    </row>
    <row r="435" spans="1:10" ht="12.75">
      <c r="A435" s="27" t="s">
        <v>174</v>
      </c>
      <c r="B435" s="4" t="s">
        <v>74</v>
      </c>
      <c r="C435" s="27" t="s">
        <v>74</v>
      </c>
      <c r="D435" s="4" t="s">
        <v>74</v>
      </c>
      <c r="E435" s="34"/>
      <c r="F435" s="6"/>
      <c r="H435" s="22"/>
      <c r="I435" s="22"/>
      <c r="J435" s="22"/>
    </row>
    <row r="436" spans="1:10" ht="12.75">
      <c r="A436" s="27" t="s">
        <v>174</v>
      </c>
      <c r="B436" s="4" t="s">
        <v>74</v>
      </c>
      <c r="C436" s="27" t="s">
        <v>74</v>
      </c>
      <c r="D436" s="4" t="s">
        <v>74</v>
      </c>
      <c r="E436" s="34"/>
      <c r="F436" s="6"/>
      <c r="H436" s="22"/>
      <c r="I436" s="22"/>
      <c r="J436" s="22"/>
    </row>
    <row r="437" spans="3:10" ht="12.75">
      <c r="C437" s="27"/>
      <c r="E437" s="34"/>
      <c r="F437" s="6"/>
      <c r="H437" s="22"/>
      <c r="I437" s="22"/>
      <c r="J437" s="22"/>
    </row>
    <row r="438" spans="1:10" ht="12.75">
      <c r="A438" s="23"/>
      <c r="B438" s="24"/>
      <c r="C438" s="24"/>
      <c r="D438" s="24"/>
      <c r="E438" s="34"/>
      <c r="F438" s="6"/>
      <c r="H438" s="22"/>
      <c r="I438" s="22"/>
      <c r="J438" s="22"/>
    </row>
    <row r="439" spans="3:10" ht="12.75">
      <c r="C439" s="27"/>
      <c r="E439" s="34"/>
      <c r="F439" s="6"/>
      <c r="H439" s="22"/>
      <c r="I439" s="22"/>
      <c r="J439" s="22"/>
    </row>
    <row r="440" spans="3:10" ht="12.75">
      <c r="C440" s="27"/>
      <c r="E440" s="34"/>
      <c r="F440" s="6"/>
      <c r="H440" s="22"/>
      <c r="I440" s="22"/>
      <c r="J440" s="22"/>
    </row>
    <row r="441" spans="3:10" ht="12.75">
      <c r="C441" s="27"/>
      <c r="E441" s="34"/>
      <c r="F441" s="6"/>
      <c r="H441" s="22"/>
      <c r="I441" s="22"/>
      <c r="J441" s="22"/>
    </row>
    <row r="442" spans="3:10" ht="12.75">
      <c r="C442" s="27"/>
      <c r="E442" s="34"/>
      <c r="F442" s="6"/>
      <c r="H442" s="22"/>
      <c r="I442" s="22"/>
      <c r="J442" s="22"/>
    </row>
    <row r="443" spans="3:10" ht="12.75">
      <c r="C443" s="27"/>
      <c r="E443" s="34"/>
      <c r="F443" s="6"/>
      <c r="H443" s="22"/>
      <c r="I443" s="22"/>
      <c r="J443" s="22"/>
    </row>
    <row r="444" spans="3:10" ht="12.75">
      <c r="C444" s="27"/>
      <c r="E444" s="34"/>
      <c r="F444" s="6"/>
      <c r="H444" s="22"/>
      <c r="I444" s="22"/>
      <c r="J444" s="22"/>
    </row>
    <row r="445" spans="3:10" ht="12.75">
      <c r="C445" s="27"/>
      <c r="E445" s="34"/>
      <c r="F445" s="6"/>
      <c r="H445" s="22"/>
      <c r="I445" s="22"/>
      <c r="J445" s="22"/>
    </row>
    <row r="446" spans="3:10" ht="12.75">
      <c r="C446" s="27"/>
      <c r="E446" s="34"/>
      <c r="F446" s="6"/>
      <c r="H446" s="22"/>
      <c r="I446" s="22"/>
      <c r="J446" s="22"/>
    </row>
    <row r="447" spans="3:10" ht="12.75">
      <c r="C447" s="27"/>
      <c r="E447" s="34"/>
      <c r="F447" s="6"/>
      <c r="H447" s="22"/>
      <c r="I447" s="22"/>
      <c r="J447" s="22"/>
    </row>
    <row r="448" spans="1:10" ht="12.75">
      <c r="A448" s="33"/>
      <c r="B448" s="76"/>
      <c r="C448" s="76"/>
      <c r="D448" s="76"/>
      <c r="E448" s="34"/>
      <c r="F448" s="6"/>
      <c r="H448" s="22"/>
      <c r="I448" s="22"/>
      <c r="J448" s="22"/>
    </row>
    <row r="449" spans="3:10" ht="12.75">
      <c r="C449" s="27"/>
      <c r="E449" s="34"/>
      <c r="F449" s="6"/>
      <c r="H449" s="22"/>
      <c r="I449" s="22"/>
      <c r="J449" s="22"/>
    </row>
    <row r="450" spans="1:10" ht="12.75">
      <c r="A450" s="7" t="s">
        <v>403</v>
      </c>
      <c r="B450" s="27">
        <v>2263</v>
      </c>
      <c r="E450" s="34"/>
      <c r="F450" s="6"/>
      <c r="H450" s="22"/>
      <c r="I450" s="22"/>
      <c r="J450" s="22"/>
    </row>
    <row r="451" spans="1:10" ht="12.75">
      <c r="A451" s="7" t="s">
        <v>403</v>
      </c>
      <c r="B451" s="27">
        <v>1952</v>
      </c>
      <c r="E451" s="34"/>
      <c r="F451" s="6"/>
      <c r="H451" s="22"/>
      <c r="I451" s="22"/>
      <c r="J451" s="22"/>
    </row>
    <row r="452" spans="1:10" ht="12.75">
      <c r="A452" s="7" t="s">
        <v>403</v>
      </c>
      <c r="B452" s="27">
        <v>2023</v>
      </c>
      <c r="E452" s="34"/>
      <c r="F452" s="6"/>
      <c r="H452" s="22"/>
      <c r="I452" s="22"/>
      <c r="J452" s="22"/>
    </row>
    <row r="453" spans="1:10" ht="12.75">
      <c r="A453" s="7" t="s">
        <v>404</v>
      </c>
      <c r="B453" s="27"/>
      <c r="E453" s="34"/>
      <c r="F453" s="6"/>
      <c r="H453" s="22"/>
      <c r="I453" s="22"/>
      <c r="J453" s="22"/>
    </row>
    <row r="454" spans="1:10" ht="12.75">
      <c r="A454" s="7" t="s">
        <v>405</v>
      </c>
      <c r="B454" s="27"/>
      <c r="E454" s="34"/>
      <c r="F454" s="6"/>
      <c r="H454" s="22"/>
      <c r="I454" s="22"/>
      <c r="J454" s="22"/>
    </row>
    <row r="455" spans="1:10" ht="12.75">
      <c r="A455" s="7" t="s">
        <v>405</v>
      </c>
      <c r="B455" s="27"/>
      <c r="E455" s="34"/>
      <c r="F455" s="6"/>
      <c r="H455" s="22"/>
      <c r="I455" s="22"/>
      <c r="J455" s="22"/>
    </row>
    <row r="456" spans="1:10" ht="12.75">
      <c r="A456" s="7" t="s">
        <v>404</v>
      </c>
      <c r="B456" s="27"/>
      <c r="E456" s="34"/>
      <c r="F456" s="6"/>
      <c r="H456" s="22"/>
      <c r="I456" s="22"/>
      <c r="J456" s="22"/>
    </row>
    <row r="457" spans="1:10" ht="12.75">
      <c r="A457" s="7" t="s">
        <v>405</v>
      </c>
      <c r="B457" s="27"/>
      <c r="E457" s="34"/>
      <c r="F457" s="6"/>
      <c r="H457" s="22"/>
      <c r="I457" s="22"/>
      <c r="J457" s="22"/>
    </row>
    <row r="458" spans="1:10" ht="12.75">
      <c r="A458" s="7" t="s">
        <v>405</v>
      </c>
      <c r="B458" s="27"/>
      <c r="E458" s="46"/>
      <c r="F458" s="6"/>
      <c r="H458" s="22"/>
      <c r="I458" s="22"/>
      <c r="J458" s="22"/>
    </row>
    <row r="459" spans="1:10" ht="12.75">
      <c r="A459" s="7" t="s">
        <v>405</v>
      </c>
      <c r="B459" s="27"/>
      <c r="E459" s="46"/>
      <c r="F459" s="6"/>
      <c r="H459" s="22"/>
      <c r="I459" s="22"/>
      <c r="J459" s="22"/>
    </row>
    <row r="460" spans="1:10" ht="12.75">
      <c r="A460" s="7" t="s">
        <v>405</v>
      </c>
      <c r="B460" s="27"/>
      <c r="E460" s="47"/>
      <c r="F460" s="6"/>
      <c r="H460" s="22"/>
      <c r="I460" s="22"/>
      <c r="J460" s="22"/>
    </row>
    <row r="461" spans="1:10" ht="12.75">
      <c r="A461" s="7" t="s">
        <v>404</v>
      </c>
      <c r="B461" s="27"/>
      <c r="E461" s="48"/>
      <c r="F461" s="6"/>
      <c r="H461" s="22"/>
      <c r="I461" s="22"/>
      <c r="J461" s="22"/>
    </row>
    <row r="462" spans="1:10" ht="12.75">
      <c r="A462" s="7" t="s">
        <v>405</v>
      </c>
      <c r="B462" s="27"/>
      <c r="E462" s="48"/>
      <c r="F462" s="6"/>
      <c r="H462" s="22"/>
      <c r="I462" s="22"/>
      <c r="J462" s="22"/>
    </row>
    <row r="463" spans="1:10" ht="12.75">
      <c r="A463" s="7" t="s">
        <v>403</v>
      </c>
      <c r="B463" s="27">
        <v>2014</v>
      </c>
      <c r="E463" s="48"/>
      <c r="F463" s="6"/>
      <c r="H463" s="22"/>
      <c r="I463" s="22"/>
      <c r="J463" s="22"/>
    </row>
    <row r="464" spans="1:10" ht="12.75">
      <c r="A464" s="7" t="s">
        <v>405</v>
      </c>
      <c r="B464" s="27"/>
      <c r="E464" s="48"/>
      <c r="F464" s="6"/>
      <c r="H464" s="22"/>
      <c r="I464" s="22"/>
      <c r="J464" s="22"/>
    </row>
    <row r="465" spans="1:10" ht="12.75">
      <c r="A465" s="7" t="s">
        <v>403</v>
      </c>
      <c r="B465" s="27">
        <v>1781</v>
      </c>
      <c r="C465" s="4" t="s">
        <v>74</v>
      </c>
      <c r="E465" s="48"/>
      <c r="F465" s="6"/>
      <c r="H465" s="22"/>
      <c r="I465" s="22"/>
      <c r="J465" s="22"/>
    </row>
    <row r="466" spans="1:10" ht="12.75">
      <c r="A466" s="7" t="s">
        <v>405</v>
      </c>
      <c r="B466" s="27"/>
      <c r="E466" s="48"/>
      <c r="F466" s="6"/>
      <c r="H466" s="22"/>
      <c r="I466" s="22"/>
      <c r="J466" s="22"/>
    </row>
    <row r="467" spans="1:10" ht="12.75">
      <c r="A467" s="7" t="s">
        <v>404</v>
      </c>
      <c r="B467" s="27"/>
      <c r="E467" s="48"/>
      <c r="F467" s="6"/>
      <c r="H467" s="22"/>
      <c r="I467" s="22"/>
      <c r="J467" s="22"/>
    </row>
    <row r="468" spans="1:10" ht="12.75">
      <c r="A468" s="7" t="s">
        <v>403</v>
      </c>
      <c r="B468" s="27">
        <v>1822</v>
      </c>
      <c r="C468" s="79" t="s">
        <v>406</v>
      </c>
      <c r="E468" s="48"/>
      <c r="F468" s="6"/>
      <c r="H468" s="22"/>
      <c r="I468" s="22"/>
      <c r="J468" s="22"/>
    </row>
    <row r="469" spans="1:10" ht="12.75">
      <c r="A469" s="7" t="s">
        <v>404</v>
      </c>
      <c r="B469" s="27"/>
      <c r="E469" s="48"/>
      <c r="F469" s="6"/>
      <c r="H469" s="22"/>
      <c r="I469" s="22"/>
      <c r="J469" s="22"/>
    </row>
    <row r="470" spans="1:10" ht="12.75">
      <c r="A470" s="7" t="s">
        <v>404</v>
      </c>
      <c r="B470" s="27"/>
      <c r="E470" s="48"/>
      <c r="F470" s="6"/>
      <c r="H470" s="22"/>
      <c r="I470" s="22"/>
      <c r="J470" s="22"/>
    </row>
    <row r="471" spans="1:10" ht="12.75">
      <c r="A471" s="7" t="s">
        <v>405</v>
      </c>
      <c r="B471" s="27"/>
      <c r="E471" s="48"/>
      <c r="F471" s="6"/>
      <c r="H471" s="22"/>
      <c r="I471" s="22"/>
      <c r="J471" s="22"/>
    </row>
    <row r="472" spans="1:10" ht="12.75">
      <c r="A472" s="7" t="s">
        <v>404</v>
      </c>
      <c r="B472" s="27"/>
      <c r="E472" s="48"/>
      <c r="F472" s="6"/>
      <c r="H472" s="22"/>
      <c r="I472" s="22"/>
      <c r="J472" s="22"/>
    </row>
    <row r="473" spans="1:10" ht="12.75">
      <c r="A473" s="7" t="s">
        <v>404</v>
      </c>
      <c r="B473" s="27"/>
      <c r="E473" s="48"/>
      <c r="F473" s="6"/>
      <c r="J473" s="22"/>
    </row>
    <row r="474" spans="3:10" ht="12.75">
      <c r="C474" s="27"/>
      <c r="E474" s="48"/>
      <c r="F474" s="6"/>
      <c r="J474" s="22"/>
    </row>
    <row r="475" spans="3:10" ht="12.75">
      <c r="C475" s="27"/>
      <c r="E475" s="48"/>
      <c r="F475" s="6"/>
      <c r="H475" s="22"/>
      <c r="I475" s="22"/>
      <c r="J475" s="22"/>
    </row>
    <row r="476" spans="5:9" ht="12.75">
      <c r="E476" s="48"/>
      <c r="F476" s="6"/>
      <c r="H476" s="22"/>
      <c r="I476" s="22"/>
    </row>
    <row r="477" spans="3:9" ht="12.75">
      <c r="C477" s="27"/>
      <c r="E477" s="48"/>
      <c r="F477" s="6"/>
      <c r="H477" s="22"/>
      <c r="I477" s="22"/>
    </row>
    <row r="478" spans="1:10" ht="12.75">
      <c r="A478" s="6"/>
      <c r="B478" s="6"/>
      <c r="C478" s="27">
        <v>287</v>
      </c>
      <c r="E478" s="48"/>
      <c r="F478" s="6"/>
      <c r="H478" s="22"/>
      <c r="I478" s="22"/>
      <c r="J478" s="22"/>
    </row>
    <row r="479" spans="1:10" ht="12.75">
      <c r="A479" s="6"/>
      <c r="B479" s="6"/>
      <c r="C479" s="27">
        <v>287</v>
      </c>
      <c r="E479" s="48"/>
      <c r="F479" s="6"/>
      <c r="H479" s="22"/>
      <c r="I479" s="22"/>
      <c r="J479" s="22"/>
    </row>
    <row r="480" spans="1:10" ht="12.75">
      <c r="A480" s="6"/>
      <c r="B480" s="6"/>
      <c r="C480" s="27">
        <v>279</v>
      </c>
      <c r="E480" s="48"/>
      <c r="F480" s="6"/>
      <c r="H480" s="22"/>
      <c r="I480" s="22"/>
      <c r="J480" s="22"/>
    </row>
    <row r="481" spans="1:10" ht="12.75">
      <c r="A481" s="6"/>
      <c r="B481" s="6"/>
      <c r="C481" s="27">
        <v>278</v>
      </c>
      <c r="E481" s="48"/>
      <c r="F481" s="6"/>
      <c r="H481" s="22"/>
      <c r="I481" s="22"/>
      <c r="J481" s="22"/>
    </row>
    <row r="482" spans="1:10" ht="12.75">
      <c r="A482" s="6"/>
      <c r="B482" s="6"/>
      <c r="C482" s="27">
        <v>277</v>
      </c>
      <c r="E482" s="48"/>
      <c r="F482" s="6"/>
      <c r="H482" s="22"/>
      <c r="I482" s="22"/>
      <c r="J482" s="22"/>
    </row>
    <row r="483" spans="1:10" ht="12.75">
      <c r="A483" s="6"/>
      <c r="B483" s="6"/>
      <c r="C483" s="27">
        <v>276</v>
      </c>
      <c r="E483" s="48"/>
      <c r="F483" s="6"/>
      <c r="H483" s="22"/>
      <c r="I483" s="22"/>
      <c r="J483" s="22"/>
    </row>
    <row r="484" spans="1:10" ht="12.75">
      <c r="A484" s="6"/>
      <c r="B484" s="6"/>
      <c r="C484" s="27">
        <v>270</v>
      </c>
      <c r="E484" s="48"/>
      <c r="F484" s="6"/>
      <c r="H484" s="22"/>
      <c r="I484" s="22"/>
      <c r="J484" s="22"/>
    </row>
    <row r="485" spans="1:10" ht="12.75">
      <c r="A485" s="6"/>
      <c r="B485" s="6"/>
      <c r="C485" s="27">
        <v>269</v>
      </c>
      <c r="E485" s="48"/>
      <c r="F485" s="6"/>
      <c r="H485" s="22"/>
      <c r="I485" s="22"/>
      <c r="J485" s="22"/>
    </row>
    <row r="486" spans="1:10" ht="12.75">
      <c r="A486" s="6"/>
      <c r="B486" s="6"/>
      <c r="C486" s="27">
        <v>268</v>
      </c>
      <c r="E486" s="48"/>
      <c r="F486" s="6"/>
      <c r="H486" s="22"/>
      <c r="I486" s="22"/>
      <c r="J486" s="22"/>
    </row>
    <row r="487" spans="1:10" ht="12.75">
      <c r="A487" s="6"/>
      <c r="B487" s="6"/>
      <c r="C487" s="27">
        <v>259</v>
      </c>
      <c r="E487" s="48"/>
      <c r="F487" s="6"/>
      <c r="H487" s="22"/>
      <c r="I487" s="22"/>
      <c r="J487" s="22"/>
    </row>
    <row r="488" spans="1:10" ht="12.75">
      <c r="A488" s="6"/>
      <c r="B488" s="6"/>
      <c r="C488" s="27">
        <v>258</v>
      </c>
      <c r="E488" s="48"/>
      <c r="F488" s="6"/>
      <c r="H488" s="22"/>
      <c r="I488" s="22"/>
      <c r="J488" s="22"/>
    </row>
    <row r="489" spans="1:10" ht="12.75">
      <c r="A489" s="6"/>
      <c r="B489" s="6"/>
      <c r="C489" s="27">
        <v>257</v>
      </c>
      <c r="E489" s="48"/>
      <c r="F489" s="6"/>
      <c r="H489" s="22"/>
      <c r="I489" s="22"/>
      <c r="J489" s="22"/>
    </row>
    <row r="490" spans="1:10" ht="12.75">
      <c r="A490" s="6"/>
      <c r="B490" s="6"/>
      <c r="C490" s="27">
        <v>257</v>
      </c>
      <c r="E490" s="48"/>
      <c r="F490" s="6"/>
      <c r="H490" s="22"/>
      <c r="I490" s="22"/>
      <c r="J490" s="22"/>
    </row>
    <row r="491" spans="1:10" ht="12.75">
      <c r="A491" s="6"/>
      <c r="B491" s="6"/>
      <c r="C491" s="27">
        <v>257</v>
      </c>
      <c r="E491" s="48"/>
      <c r="F491" s="6"/>
      <c r="H491" s="22"/>
      <c r="I491" s="22"/>
      <c r="J491" s="22"/>
    </row>
    <row r="492" spans="1:10" ht="12.75">
      <c r="A492" s="6"/>
      <c r="B492" s="6"/>
      <c r="C492" s="27">
        <v>256</v>
      </c>
      <c r="E492" s="48"/>
      <c r="F492" s="6"/>
      <c r="H492" s="22"/>
      <c r="I492" s="22"/>
      <c r="J492" s="22"/>
    </row>
    <row r="493" spans="1:10" ht="12.75">
      <c r="A493" s="6"/>
      <c r="B493" s="6"/>
      <c r="C493" s="27">
        <v>256</v>
      </c>
      <c r="E493" s="48"/>
      <c r="F493" s="6"/>
      <c r="H493" s="22"/>
      <c r="I493" s="22"/>
      <c r="J493" s="22"/>
    </row>
    <row r="494" spans="1:10" ht="12.75">
      <c r="A494" s="6"/>
      <c r="B494" s="6"/>
      <c r="C494" s="27">
        <v>256</v>
      </c>
      <c r="E494" s="48"/>
      <c r="F494" s="6"/>
      <c r="H494" s="22"/>
      <c r="I494" s="22"/>
      <c r="J494" s="22"/>
    </row>
    <row r="495" spans="1:10" ht="12.75">
      <c r="A495" s="6"/>
      <c r="B495" s="6"/>
      <c r="C495" s="27">
        <v>255</v>
      </c>
      <c r="E495" s="48"/>
      <c r="F495" s="6"/>
      <c r="H495" s="22"/>
      <c r="I495" s="22"/>
      <c r="J495" s="22"/>
    </row>
    <row r="496" spans="1:10" ht="12.75">
      <c r="A496" s="6"/>
      <c r="B496" s="6"/>
      <c r="C496" s="27">
        <v>255</v>
      </c>
      <c r="E496" s="48"/>
      <c r="F496" s="6"/>
      <c r="H496" s="22"/>
      <c r="I496" s="22"/>
      <c r="J496" s="22"/>
    </row>
    <row r="497" spans="1:10" ht="12.75">
      <c r="A497" s="6"/>
      <c r="B497" s="6"/>
      <c r="C497" s="27">
        <v>255</v>
      </c>
      <c r="E497" s="48"/>
      <c r="F497" s="6"/>
      <c r="H497" s="22"/>
      <c r="I497" s="22"/>
      <c r="J497" s="22"/>
    </row>
    <row r="498" spans="1:10" ht="12.75">
      <c r="A498" s="6"/>
      <c r="B498" s="6"/>
      <c r="C498" s="27">
        <v>255</v>
      </c>
      <c r="E498" s="48"/>
      <c r="F498" s="6"/>
      <c r="H498" s="22"/>
      <c r="I498" s="22"/>
      <c r="J498" s="22"/>
    </row>
    <row r="499" spans="1:10" ht="12.75">
      <c r="A499" s="6"/>
      <c r="B499" s="6"/>
      <c r="C499" s="27">
        <v>254</v>
      </c>
      <c r="E499" s="48"/>
      <c r="F499" s="6"/>
      <c r="H499" s="22"/>
      <c r="I499" s="22"/>
      <c r="J499" s="22"/>
    </row>
    <row r="500" spans="1:10" ht="12.75">
      <c r="A500" s="6"/>
      <c r="B500" s="6"/>
      <c r="C500" s="27">
        <v>253</v>
      </c>
      <c r="E500" s="48"/>
      <c r="F500" s="6"/>
      <c r="H500" s="22"/>
      <c r="I500" s="22"/>
      <c r="J500" s="22"/>
    </row>
    <row r="501" spans="3:10" ht="12.75">
      <c r="C501" s="27"/>
      <c r="E501" s="48"/>
      <c r="F501" s="6"/>
      <c r="H501" s="22"/>
      <c r="I501" s="22"/>
      <c r="J501" s="22"/>
    </row>
    <row r="502" spans="3:10" ht="12.75">
      <c r="C502" s="27"/>
      <c r="E502" s="48"/>
      <c r="F502" s="6"/>
      <c r="H502" s="22"/>
      <c r="I502" s="22"/>
      <c r="J502" s="22"/>
    </row>
    <row r="503" spans="5:10" ht="12.75">
      <c r="E503" s="48"/>
      <c r="F503" s="6"/>
      <c r="H503" s="22"/>
      <c r="I503" s="22"/>
      <c r="J503" s="22"/>
    </row>
    <row r="504" spans="3:10" ht="12.75">
      <c r="C504" s="27"/>
      <c r="E504" s="48"/>
      <c r="F504" s="6"/>
      <c r="H504" s="22"/>
      <c r="I504" s="22"/>
      <c r="J504" s="22"/>
    </row>
    <row r="505" spans="1:10" ht="12.75">
      <c r="A505" s="6"/>
      <c r="C505" s="27">
        <v>749</v>
      </c>
      <c r="E505" s="48"/>
      <c r="F505" s="6"/>
      <c r="H505" s="22"/>
      <c r="I505" s="22"/>
      <c r="J505" s="22"/>
    </row>
    <row r="506" spans="1:10" ht="12.75">
      <c r="A506" s="6"/>
      <c r="C506" s="27">
        <v>740</v>
      </c>
      <c r="E506" s="48"/>
      <c r="F506" s="6"/>
      <c r="H506" s="22"/>
      <c r="I506" s="22"/>
      <c r="J506" s="22"/>
    </row>
    <row r="507" spans="1:10" ht="12.75">
      <c r="A507" s="6"/>
      <c r="C507" s="27">
        <v>721</v>
      </c>
      <c r="E507" s="48"/>
      <c r="F507" s="6"/>
      <c r="H507" s="22"/>
      <c r="I507" s="22"/>
      <c r="J507" s="22"/>
    </row>
    <row r="508" spans="1:10" ht="12.75">
      <c r="A508" s="6"/>
      <c r="C508" s="27">
        <v>717</v>
      </c>
      <c r="E508" s="48"/>
      <c r="F508" s="6"/>
      <c r="H508" s="22"/>
      <c r="I508" s="22"/>
      <c r="J508" s="22"/>
    </row>
    <row r="509" spans="1:10" ht="12.75">
      <c r="A509" s="6"/>
      <c r="C509" s="27">
        <v>711</v>
      </c>
      <c r="E509" s="48"/>
      <c r="F509" s="6"/>
      <c r="H509" s="22"/>
      <c r="I509" s="22"/>
      <c r="J509" s="22"/>
    </row>
    <row r="510" spans="1:10" ht="12.75">
      <c r="A510" s="6"/>
      <c r="C510" s="27">
        <v>709</v>
      </c>
      <c r="E510" s="48"/>
      <c r="F510" s="6"/>
      <c r="H510" s="22"/>
      <c r="I510" s="22"/>
      <c r="J510" s="22"/>
    </row>
    <row r="511" spans="1:10" ht="12.75">
      <c r="A511" s="6"/>
      <c r="C511" s="27">
        <v>707</v>
      </c>
      <c r="E511" s="48"/>
      <c r="F511" s="6"/>
      <c r="H511" s="22"/>
      <c r="I511" s="22"/>
      <c r="J511" s="22"/>
    </row>
    <row r="512" spans="1:10" ht="12.75">
      <c r="A512" s="6"/>
      <c r="C512" s="27">
        <v>704</v>
      </c>
      <c r="E512" s="48"/>
      <c r="F512" s="6"/>
      <c r="H512" s="22"/>
      <c r="I512" s="22"/>
      <c r="J512" s="22"/>
    </row>
    <row r="513" spans="1:10" ht="12.75">
      <c r="A513" s="6"/>
      <c r="C513" s="27">
        <v>692</v>
      </c>
      <c r="E513" s="48"/>
      <c r="F513" s="6"/>
      <c r="H513" s="22"/>
      <c r="I513" s="22"/>
      <c r="J513" s="22"/>
    </row>
    <row r="514" spans="1:10" ht="12.75">
      <c r="A514" s="6"/>
      <c r="C514" s="27">
        <v>688</v>
      </c>
      <c r="E514" s="48"/>
      <c r="F514" s="6"/>
      <c r="H514" s="22"/>
      <c r="I514" s="22"/>
      <c r="J514" s="22"/>
    </row>
    <row r="515" spans="1:10" ht="12.75">
      <c r="A515" s="6"/>
      <c r="C515" s="27">
        <v>686</v>
      </c>
      <c r="E515" s="48"/>
      <c r="F515" s="6"/>
      <c r="H515" s="22"/>
      <c r="I515" s="22"/>
      <c r="J515" s="22"/>
    </row>
    <row r="516" spans="1:10" ht="12.75">
      <c r="A516" s="6"/>
      <c r="C516" s="27">
        <v>682</v>
      </c>
      <c r="E516" s="48"/>
      <c r="F516" s="6"/>
      <c r="H516" s="22"/>
      <c r="I516" s="22"/>
      <c r="J516" s="22"/>
    </row>
    <row r="517" spans="1:10" ht="12.75">
      <c r="A517" s="6"/>
      <c r="C517" s="27">
        <v>672</v>
      </c>
      <c r="E517" s="48"/>
      <c r="F517" s="6"/>
      <c r="H517" s="22"/>
      <c r="I517" s="22"/>
      <c r="J517" s="22"/>
    </row>
    <row r="518" spans="1:10" ht="12.75">
      <c r="A518" s="6"/>
      <c r="C518" s="27">
        <v>671</v>
      </c>
      <c r="E518" s="48"/>
      <c r="F518" s="6"/>
      <c r="H518" s="22"/>
      <c r="I518" s="22"/>
      <c r="J518" s="22"/>
    </row>
    <row r="519" spans="1:10" ht="12.75">
      <c r="A519" s="6"/>
      <c r="C519" s="27">
        <v>670</v>
      </c>
      <c r="E519" s="48"/>
      <c r="F519" s="6"/>
      <c r="H519" s="22"/>
      <c r="I519" s="22"/>
      <c r="J519" s="22"/>
    </row>
    <row r="520" spans="1:10" ht="12.75">
      <c r="A520" s="6"/>
      <c r="C520" s="27">
        <v>670</v>
      </c>
      <c r="E520" s="48"/>
      <c r="F520" s="6"/>
      <c r="H520" s="22"/>
      <c r="I520" s="22"/>
      <c r="J520" s="22"/>
    </row>
    <row r="521" spans="1:10" ht="12.75">
      <c r="A521" s="6"/>
      <c r="C521" s="27">
        <v>664</v>
      </c>
      <c r="E521" s="48"/>
      <c r="F521" s="6"/>
      <c r="H521" s="22"/>
      <c r="I521" s="22"/>
      <c r="J521" s="22"/>
    </row>
    <row r="522" spans="1:10" ht="12.75">
      <c r="A522" s="6"/>
      <c r="C522" s="27">
        <v>663</v>
      </c>
      <c r="E522" s="48"/>
      <c r="F522" s="6"/>
      <c r="H522" s="22"/>
      <c r="I522" s="22"/>
      <c r="J522" s="22"/>
    </row>
    <row r="523" spans="1:10" ht="12.75">
      <c r="A523" s="6"/>
      <c r="C523" s="27">
        <v>662</v>
      </c>
      <c r="E523" s="48"/>
      <c r="F523" s="6"/>
      <c r="H523" s="22"/>
      <c r="I523" s="22"/>
      <c r="J523" s="22"/>
    </row>
    <row r="524" spans="1:10" ht="12.75">
      <c r="A524" s="6"/>
      <c r="C524" s="27">
        <v>659</v>
      </c>
      <c r="E524" s="48"/>
      <c r="F524" s="6"/>
      <c r="H524" s="22"/>
      <c r="I524" s="22"/>
      <c r="J524" s="22"/>
    </row>
    <row r="525" spans="1:10" ht="12.75">
      <c r="A525" s="6"/>
      <c r="C525" s="27">
        <v>653</v>
      </c>
      <c r="E525" s="48"/>
      <c r="F525" s="6"/>
      <c r="H525" s="22"/>
      <c r="I525" s="22"/>
      <c r="J525" s="22"/>
    </row>
    <row r="526" spans="1:10" ht="12.75">
      <c r="A526" s="6"/>
      <c r="C526" s="27">
        <v>651</v>
      </c>
      <c r="E526" s="48"/>
      <c r="F526" s="6"/>
      <c r="H526" s="22"/>
      <c r="I526" s="22"/>
      <c r="J526" s="22"/>
    </row>
    <row r="527" spans="1:10" ht="12.75">
      <c r="A527" s="6"/>
      <c r="C527" s="27">
        <v>651</v>
      </c>
      <c r="E527" s="48"/>
      <c r="F527" s="6"/>
      <c r="H527" s="22"/>
      <c r="I527" s="22"/>
      <c r="J527" s="22"/>
    </row>
    <row r="528" spans="1:10" ht="12.75">
      <c r="A528" s="6"/>
      <c r="C528" s="27">
        <v>649</v>
      </c>
      <c r="E528" s="48"/>
      <c r="F528" s="6"/>
      <c r="H528" s="22"/>
      <c r="I528" s="22"/>
      <c r="J528" s="22"/>
    </row>
    <row r="529" spans="1:10" ht="12.75">
      <c r="A529" s="6"/>
      <c r="C529" s="27">
        <v>648</v>
      </c>
      <c r="E529" s="48"/>
      <c r="F529" s="6"/>
      <c r="J529" s="22"/>
    </row>
    <row r="530" spans="1:10" ht="12.75">
      <c r="A530" s="6"/>
      <c r="C530" s="27">
        <v>648</v>
      </c>
      <c r="E530" s="48"/>
      <c r="F530" s="6"/>
      <c r="H530" s="40"/>
      <c r="I530" s="40"/>
      <c r="J530" s="22"/>
    </row>
    <row r="531" spans="1:10" ht="12.75">
      <c r="A531" s="6"/>
      <c r="C531" s="27">
        <v>646</v>
      </c>
      <c r="E531" s="48"/>
      <c r="F531" s="6"/>
      <c r="J531" s="22"/>
    </row>
    <row r="532" spans="1:9" ht="12.75">
      <c r="A532" s="6"/>
      <c r="C532" s="27">
        <v>646</v>
      </c>
      <c r="E532" s="48"/>
      <c r="F532" s="6"/>
      <c r="H532" s="22"/>
      <c r="I532" s="22"/>
    </row>
    <row r="533" spans="1:10" ht="12.75">
      <c r="A533" s="6"/>
      <c r="C533" s="27">
        <v>646</v>
      </c>
      <c r="E533" s="48"/>
      <c r="F533" s="14"/>
      <c r="H533" s="22"/>
      <c r="I533" s="22"/>
      <c r="J533" s="40"/>
    </row>
    <row r="534" spans="1:9" ht="12.75">
      <c r="A534" s="6"/>
      <c r="C534" s="27">
        <v>645</v>
      </c>
      <c r="E534" s="48"/>
      <c r="F534" s="6"/>
      <c r="H534" s="22"/>
      <c r="I534" s="22"/>
    </row>
    <row r="535" spans="1:10" ht="12.75">
      <c r="A535" s="6"/>
      <c r="C535" s="27">
        <v>644</v>
      </c>
      <c r="E535" s="48"/>
      <c r="F535" s="6"/>
      <c r="H535" s="22"/>
      <c r="I535" s="22"/>
      <c r="J535" s="22"/>
    </row>
    <row r="536" spans="1:10" ht="12.75">
      <c r="A536" s="6"/>
      <c r="C536" s="27">
        <v>643</v>
      </c>
      <c r="E536" s="48"/>
      <c r="F536" s="6"/>
      <c r="H536" s="22"/>
      <c r="I536" s="22"/>
      <c r="J536" s="22"/>
    </row>
    <row r="537" spans="1:10" ht="12.75">
      <c r="A537" s="6"/>
      <c r="C537" s="27">
        <v>642</v>
      </c>
      <c r="E537" s="48"/>
      <c r="F537" s="6"/>
      <c r="H537" s="22"/>
      <c r="I537" s="22"/>
      <c r="J537" s="22"/>
    </row>
    <row r="538" spans="1:10" ht="12.75">
      <c r="A538" s="6"/>
      <c r="C538" s="27">
        <v>641</v>
      </c>
      <c r="E538" s="46"/>
      <c r="F538" s="6"/>
      <c r="H538" s="22"/>
      <c r="I538" s="22"/>
      <c r="J538" s="22"/>
    </row>
    <row r="539" spans="1:10" ht="12.75">
      <c r="A539" s="6"/>
      <c r="C539" s="27">
        <v>641</v>
      </c>
      <c r="E539" s="46"/>
      <c r="F539" s="6"/>
      <c r="H539" s="22"/>
      <c r="I539" s="22"/>
      <c r="J539" s="22"/>
    </row>
    <row r="540" spans="1:10" ht="12.75">
      <c r="A540" s="6"/>
      <c r="C540" s="27">
        <v>640</v>
      </c>
      <c r="E540" s="47"/>
      <c r="F540" s="6"/>
      <c r="J540" s="22"/>
    </row>
    <row r="541" spans="1:10" ht="12.75">
      <c r="A541" s="6"/>
      <c r="C541" s="27">
        <v>640</v>
      </c>
      <c r="E541" s="48"/>
      <c r="F541" s="6"/>
      <c r="J541" s="22"/>
    </row>
    <row r="542" spans="1:10" ht="12.75">
      <c r="A542" s="6"/>
      <c r="C542" s="27">
        <v>639</v>
      </c>
      <c r="E542" s="49"/>
      <c r="F542" s="6"/>
      <c r="J542" s="22"/>
    </row>
    <row r="543" spans="1:5" ht="12.75">
      <c r="A543" s="6"/>
      <c r="C543" s="27">
        <v>638</v>
      </c>
      <c r="E543" s="49"/>
    </row>
    <row r="544" spans="1:5" ht="12.75">
      <c r="A544" s="6"/>
      <c r="C544" s="27">
        <v>638</v>
      </c>
      <c r="E544" s="49"/>
    </row>
    <row r="545" spans="1:5" ht="12.75">
      <c r="A545" s="6"/>
      <c r="C545" s="27">
        <v>637</v>
      </c>
      <c r="E545" s="49"/>
    </row>
    <row r="546" spans="1:5" ht="12.75">
      <c r="A546" s="6"/>
      <c r="C546" s="27">
        <v>637</v>
      </c>
      <c r="E546" s="49"/>
    </row>
    <row r="547" spans="1:5" ht="12.75">
      <c r="A547" s="6"/>
      <c r="C547" s="27">
        <v>633</v>
      </c>
      <c r="E547" s="49"/>
    </row>
    <row r="548" spans="1:5" ht="12.75">
      <c r="A548" s="6"/>
      <c r="C548" s="27">
        <v>632</v>
      </c>
      <c r="E548" s="49"/>
    </row>
    <row r="549" spans="1:5" ht="12.75">
      <c r="A549" s="6"/>
      <c r="C549" s="27">
        <v>631</v>
      </c>
      <c r="E549" s="49"/>
    </row>
    <row r="550" spans="1:5" ht="12.75">
      <c r="A550" s="6"/>
      <c r="C550" s="27">
        <v>631</v>
      </c>
      <c r="E550" s="49"/>
    </row>
    <row r="551" spans="1:5" ht="12.75">
      <c r="A551" s="6"/>
      <c r="C551" s="27">
        <v>630</v>
      </c>
      <c r="E551" s="49"/>
    </row>
    <row r="552" spans="1:5" ht="12.75">
      <c r="A552" s="6"/>
      <c r="C552" s="27">
        <v>628</v>
      </c>
      <c r="E552" s="49"/>
    </row>
    <row r="553" spans="1:5" ht="12.75">
      <c r="A553" s="6"/>
      <c r="C553" s="27">
        <v>627</v>
      </c>
      <c r="E553" s="49"/>
    </row>
    <row r="554" spans="1:10" s="43" customFormat="1" ht="18">
      <c r="A554" s="6"/>
      <c r="B554" s="4"/>
      <c r="C554" s="27">
        <v>627</v>
      </c>
      <c r="D554" s="4"/>
      <c r="E554" s="49"/>
      <c r="F554" s="27"/>
      <c r="G554"/>
      <c r="H554" s="8"/>
      <c r="I554" s="8"/>
      <c r="J554" s="8"/>
    </row>
    <row r="555" spans="1:5" ht="12.75">
      <c r="A555" s="6"/>
      <c r="C555" s="27">
        <v>627</v>
      </c>
      <c r="E555" s="49"/>
    </row>
    <row r="556" spans="1:5" ht="12.75">
      <c r="A556" s="6"/>
      <c r="C556" s="27">
        <v>626</v>
      </c>
      <c r="E556" s="49"/>
    </row>
    <row r="557" spans="1:5" ht="12.75">
      <c r="A557" s="6"/>
      <c r="C557" s="27">
        <v>626</v>
      </c>
      <c r="E557" s="49"/>
    </row>
    <row r="558" spans="1:5" ht="12.75">
      <c r="A558" s="6"/>
      <c r="C558" s="27">
        <v>626</v>
      </c>
      <c r="E558" s="49"/>
    </row>
    <row r="559" spans="1:5" ht="12.75">
      <c r="A559" s="6"/>
      <c r="C559" s="27">
        <v>624</v>
      </c>
      <c r="E559" s="49"/>
    </row>
    <row r="560" spans="1:5" ht="12.75">
      <c r="A560" s="6"/>
      <c r="C560" s="27">
        <v>623</v>
      </c>
      <c r="E560" s="49"/>
    </row>
    <row r="561" spans="1:5" ht="12.75">
      <c r="A561" s="6"/>
      <c r="C561" s="27">
        <v>622</v>
      </c>
      <c r="E561" s="49"/>
    </row>
    <row r="562" spans="1:5" ht="12.75">
      <c r="A562" s="6"/>
      <c r="C562" s="27">
        <v>621</v>
      </c>
      <c r="E562" s="49"/>
    </row>
    <row r="563" spans="1:5" ht="12.75">
      <c r="A563" s="6"/>
      <c r="C563" s="27">
        <v>621</v>
      </c>
      <c r="E563" s="49"/>
    </row>
    <row r="564" ht="12.75">
      <c r="E564" s="49"/>
    </row>
    <row r="565" ht="12.75">
      <c r="E565" s="49"/>
    </row>
    <row r="566" ht="12.75">
      <c r="E566" s="49"/>
    </row>
    <row r="567" ht="12.75">
      <c r="E567" s="49"/>
    </row>
    <row r="568" ht="12.75">
      <c r="E568" s="49"/>
    </row>
    <row r="569" ht="12.75">
      <c r="E569" s="49"/>
    </row>
    <row r="570" ht="12.75">
      <c r="E570" s="49"/>
    </row>
    <row r="571" ht="12.75">
      <c r="E571" s="49"/>
    </row>
    <row r="572" ht="12.75">
      <c r="E572" s="49"/>
    </row>
    <row r="573" ht="12.75">
      <c r="E573" s="49"/>
    </row>
    <row r="574" ht="12.75">
      <c r="E574" s="49"/>
    </row>
    <row r="575" ht="12.75">
      <c r="E575" s="49"/>
    </row>
    <row r="576" ht="12.75">
      <c r="E576" s="49"/>
    </row>
    <row r="577" ht="12.75">
      <c r="E577" s="49"/>
    </row>
    <row r="578" ht="12.75">
      <c r="E578" s="49"/>
    </row>
    <row r="579" ht="12.75">
      <c r="E579" s="49"/>
    </row>
    <row r="580" ht="12.75">
      <c r="E580" s="49"/>
    </row>
    <row r="581" ht="12.75">
      <c r="E581" s="49"/>
    </row>
    <row r="582" ht="12.75">
      <c r="E582" s="49"/>
    </row>
    <row r="583" ht="12.75">
      <c r="E583" s="49"/>
    </row>
    <row r="584" ht="12.75">
      <c r="E584" s="49"/>
    </row>
    <row r="585" ht="12.75">
      <c r="E585" s="49"/>
    </row>
    <row r="586" ht="12.75">
      <c r="E586" s="49"/>
    </row>
    <row r="587" ht="12.75">
      <c r="E587" s="49"/>
    </row>
    <row r="588" ht="12.75">
      <c r="E588" s="49"/>
    </row>
    <row r="589" ht="12.75">
      <c r="E589" s="49"/>
    </row>
    <row r="590" ht="12.75">
      <c r="E590" s="46"/>
    </row>
    <row r="591" ht="18">
      <c r="E591" s="50"/>
    </row>
    <row r="592" ht="12.75">
      <c r="E592" s="46"/>
    </row>
    <row r="593" ht="12.75">
      <c r="E593" s="46"/>
    </row>
    <row r="594" ht="12.75">
      <c r="E594" s="46"/>
    </row>
    <row r="595" ht="12.75">
      <c r="E595" s="46"/>
    </row>
    <row r="596" ht="12.75">
      <c r="E596" s="46"/>
    </row>
    <row r="597" ht="12.75">
      <c r="E597" s="46"/>
    </row>
    <row r="598" ht="12.75">
      <c r="E598" s="46"/>
    </row>
    <row r="599" ht="12.75">
      <c r="E599" s="46"/>
    </row>
    <row r="600" ht="12.75">
      <c r="E600" s="46"/>
    </row>
    <row r="601" ht="12.75">
      <c r="E601" s="46"/>
    </row>
    <row r="602" ht="12.75">
      <c r="E602" s="46"/>
    </row>
    <row r="603" ht="12.75">
      <c r="E603" s="46"/>
    </row>
    <row r="604" ht="12.75">
      <c r="E604" s="46"/>
    </row>
    <row r="605" ht="12.75">
      <c r="E605" s="46"/>
    </row>
    <row r="606" ht="12.75">
      <c r="E606" s="46"/>
    </row>
    <row r="607" ht="12.75">
      <c r="E607" s="46"/>
    </row>
    <row r="608" ht="12.75">
      <c r="E608" s="46"/>
    </row>
    <row r="609" ht="12.75">
      <c r="E609" s="46"/>
    </row>
    <row r="610" ht="12.75">
      <c r="E610" s="46"/>
    </row>
    <row r="611" ht="12.75">
      <c r="E611" s="46"/>
    </row>
    <row r="612" ht="12.75">
      <c r="E612" s="51"/>
    </row>
    <row r="613" ht="12.75">
      <c r="E613" s="51"/>
    </row>
    <row r="614" ht="12.75">
      <c r="E614" s="51"/>
    </row>
    <row r="615" ht="12.75">
      <c r="E615" s="51"/>
    </row>
    <row r="616" spans="1:5" ht="12.75">
      <c r="A616" s="4"/>
      <c r="E616" s="51"/>
    </row>
    <row r="617" ht="12.75">
      <c r="E617" s="51"/>
    </row>
    <row r="618" ht="12.75">
      <c r="E618" s="51"/>
    </row>
    <row r="619" ht="12.75">
      <c r="E619" s="51"/>
    </row>
    <row r="620" ht="12.75">
      <c r="E620" s="51"/>
    </row>
    <row r="621" ht="12.75">
      <c r="E621" s="51"/>
    </row>
    <row r="622" ht="12.75">
      <c r="E622" s="51"/>
    </row>
    <row r="623" ht="12.75">
      <c r="E623" s="51"/>
    </row>
    <row r="624" ht="12.75">
      <c r="E624" s="51"/>
    </row>
    <row r="625" ht="12.75">
      <c r="E625" s="51"/>
    </row>
    <row r="626" ht="12.75">
      <c r="E626" s="51"/>
    </row>
    <row r="627" ht="12.75">
      <c r="E627" s="51"/>
    </row>
    <row r="628" ht="12.75">
      <c r="E628" s="51"/>
    </row>
    <row r="629" ht="12.75">
      <c r="E629" s="51"/>
    </row>
    <row r="630" ht="12.75">
      <c r="E630" s="51"/>
    </row>
    <row r="631" ht="12.75">
      <c r="E631" s="51"/>
    </row>
    <row r="632" ht="12.75">
      <c r="E632" s="51"/>
    </row>
    <row r="633" ht="12.75">
      <c r="E633" s="51"/>
    </row>
    <row r="634" ht="12.75">
      <c r="E634" s="51"/>
    </row>
    <row r="635" ht="12.75">
      <c r="E635" s="51"/>
    </row>
    <row r="636" ht="12.75">
      <c r="E636" s="51"/>
    </row>
    <row r="637" ht="12.75">
      <c r="E637" s="51"/>
    </row>
    <row r="638" ht="12.75">
      <c r="E638" s="51"/>
    </row>
    <row r="639" ht="12.75">
      <c r="E639" s="51"/>
    </row>
    <row r="640" ht="12.75">
      <c r="E640" s="51"/>
    </row>
    <row r="641" ht="12.75">
      <c r="E641" s="51"/>
    </row>
    <row r="642" ht="12.75">
      <c r="E642" s="51"/>
    </row>
    <row r="643" ht="12.75">
      <c r="E643" s="51"/>
    </row>
    <row r="644" ht="12.75">
      <c r="E644" s="51"/>
    </row>
    <row r="645" ht="12.75">
      <c r="E645" s="51"/>
    </row>
    <row r="646" ht="12.75">
      <c r="E646" s="51"/>
    </row>
    <row r="647" ht="12.75">
      <c r="E647" s="51"/>
    </row>
    <row r="648" ht="12.75">
      <c r="E648" s="51"/>
    </row>
    <row r="649" ht="12.75">
      <c r="E649" s="51"/>
    </row>
    <row r="650" ht="12.75">
      <c r="E650" s="51"/>
    </row>
    <row r="651" spans="1:5" ht="18">
      <c r="A651" s="82"/>
      <c r="B651" s="83"/>
      <c r="C651" s="83"/>
      <c r="D651" s="83"/>
      <c r="E651" s="51"/>
    </row>
    <row r="652" ht="12.75">
      <c r="E652" s="51"/>
    </row>
    <row r="653" ht="12.75">
      <c r="E653" s="51"/>
    </row>
    <row r="654" ht="12.75">
      <c r="E654" s="51"/>
    </row>
    <row r="655" ht="12.75">
      <c r="E655" s="51"/>
    </row>
    <row r="656" ht="12.75">
      <c r="E656" s="51"/>
    </row>
    <row r="657" ht="12.75">
      <c r="E657" s="51"/>
    </row>
    <row r="658" ht="12.75">
      <c r="E658" s="51"/>
    </row>
    <row r="659" ht="12.75">
      <c r="E659" s="51"/>
    </row>
    <row r="660" ht="12.75">
      <c r="E660" s="51"/>
    </row>
    <row r="661" spans="1:5" ht="18">
      <c r="A661" s="82"/>
      <c r="B661" s="83"/>
      <c r="C661" s="83"/>
      <c r="D661" s="83"/>
      <c r="E661" s="51"/>
    </row>
    <row r="662" ht="12.75">
      <c r="E662" s="51"/>
    </row>
    <row r="663" ht="12.75">
      <c r="E663" s="51"/>
    </row>
    <row r="664" ht="12.75">
      <c r="E664" s="51"/>
    </row>
    <row r="665" ht="12.75">
      <c r="E665" s="51"/>
    </row>
    <row r="666" ht="12.75">
      <c r="E666" s="51"/>
    </row>
    <row r="667" ht="12.75">
      <c r="E667" s="51"/>
    </row>
    <row r="668" ht="12.75">
      <c r="E668" s="51"/>
    </row>
    <row r="669" ht="12.75">
      <c r="E669" s="51"/>
    </row>
    <row r="670" ht="12.75">
      <c r="E670" s="51"/>
    </row>
    <row r="671" ht="12.75">
      <c r="E671" s="51"/>
    </row>
    <row r="672" ht="12.75">
      <c r="E672" s="51"/>
    </row>
    <row r="673" ht="12.75">
      <c r="E673" s="51"/>
    </row>
    <row r="674" ht="12.75">
      <c r="E674" s="51"/>
    </row>
    <row r="675" ht="12.75">
      <c r="E675" s="51"/>
    </row>
    <row r="676" ht="12.75">
      <c r="E676" s="51"/>
    </row>
    <row r="677" ht="12.75">
      <c r="E677" s="51"/>
    </row>
    <row r="678" ht="12.75">
      <c r="E678" s="51"/>
    </row>
    <row r="679" ht="12.75">
      <c r="E679" s="51"/>
    </row>
    <row r="680" ht="12.75">
      <c r="E680" s="51"/>
    </row>
    <row r="681" ht="12.75">
      <c r="E681" s="51"/>
    </row>
    <row r="682" ht="12.75">
      <c r="E682" s="51"/>
    </row>
    <row r="683" ht="12.75">
      <c r="E683" s="51"/>
    </row>
    <row r="684" ht="12.75">
      <c r="E684" s="52"/>
    </row>
    <row r="685" ht="12.75">
      <c r="E685" s="52"/>
    </row>
    <row r="686" spans="1:5" ht="18">
      <c r="A686" s="82"/>
      <c r="B686" s="83"/>
      <c r="C686" s="83"/>
      <c r="D686" s="83"/>
      <c r="E686" s="51"/>
    </row>
    <row r="687" ht="12.75">
      <c r="E687" s="51"/>
    </row>
    <row r="688" ht="12.75">
      <c r="E688" s="15"/>
    </row>
    <row r="689" ht="12.75">
      <c r="E689" s="15"/>
    </row>
    <row r="690" ht="12.75">
      <c r="E690" s="15"/>
    </row>
    <row r="691" ht="12.75">
      <c r="E691" s="15"/>
    </row>
    <row r="692" ht="12.75">
      <c r="E692" s="15"/>
    </row>
    <row r="693" spans="1:5" ht="18">
      <c r="A693" s="82"/>
      <c r="B693" s="83"/>
      <c r="C693" s="83"/>
      <c r="D693" s="83"/>
      <c r="E693" s="15"/>
    </row>
    <row r="694" ht="12.75">
      <c r="E694" s="15"/>
    </row>
    <row r="695" ht="12.75">
      <c r="E695" s="15"/>
    </row>
    <row r="696" ht="12.75">
      <c r="E696" s="15"/>
    </row>
    <row r="697" ht="12.75">
      <c r="E697" s="15"/>
    </row>
    <row r="698" ht="12.75">
      <c r="E698" s="15"/>
    </row>
    <row r="699" ht="12.75">
      <c r="E699" s="15"/>
    </row>
    <row r="700" ht="12.75">
      <c r="E700" s="15"/>
    </row>
    <row r="701" ht="12.75">
      <c r="E701" s="15"/>
    </row>
    <row r="702" ht="12.75">
      <c r="E702" s="15"/>
    </row>
    <row r="703" ht="12.75">
      <c r="E703" s="15"/>
    </row>
    <row r="704" ht="12.75">
      <c r="E704" s="15"/>
    </row>
    <row r="705" ht="12.75">
      <c r="E705" s="15"/>
    </row>
    <row r="706" ht="12.75">
      <c r="E706" s="15"/>
    </row>
    <row r="707" ht="12.75">
      <c r="E707" s="15"/>
    </row>
    <row r="708" ht="12.75">
      <c r="E708" s="15"/>
    </row>
    <row r="709" ht="12.75">
      <c r="E709" s="15"/>
    </row>
    <row r="710" ht="12.75">
      <c r="E710" s="15"/>
    </row>
    <row r="711" ht="12.75">
      <c r="E711" s="15"/>
    </row>
    <row r="712" ht="12.75">
      <c r="E712" s="15"/>
    </row>
    <row r="713" ht="12.75">
      <c r="E713" s="15"/>
    </row>
    <row r="714" ht="12.75">
      <c r="E714" s="15"/>
    </row>
    <row r="715" ht="12.75">
      <c r="E715" s="15"/>
    </row>
    <row r="716" ht="12.75">
      <c r="E716" s="15"/>
    </row>
    <row r="717" ht="12.75">
      <c r="E717" s="15"/>
    </row>
    <row r="718" ht="12.75">
      <c r="E718" s="15"/>
    </row>
    <row r="719" ht="12.75">
      <c r="E719" s="15"/>
    </row>
    <row r="720" ht="12.75">
      <c r="E720" s="15"/>
    </row>
    <row r="721" ht="12.75">
      <c r="E721" s="15"/>
    </row>
    <row r="722" ht="12.75">
      <c r="E722" s="15"/>
    </row>
    <row r="723" ht="12.75">
      <c r="E723" s="15"/>
    </row>
    <row r="724" ht="12.75">
      <c r="E724" s="15"/>
    </row>
    <row r="725" ht="12.75">
      <c r="E725" s="15"/>
    </row>
    <row r="726" ht="12.75">
      <c r="E726" s="15"/>
    </row>
    <row r="727" ht="12.75">
      <c r="E727" s="15"/>
    </row>
    <row r="728" ht="12.75">
      <c r="E728" s="15"/>
    </row>
    <row r="729" ht="12.75">
      <c r="E729" s="15"/>
    </row>
    <row r="730" ht="12.75">
      <c r="E730" s="15"/>
    </row>
    <row r="731" ht="12.75">
      <c r="E731" s="15"/>
    </row>
    <row r="732" ht="12.75">
      <c r="E732" s="15"/>
    </row>
    <row r="733" ht="12.75">
      <c r="E733" s="15"/>
    </row>
    <row r="734" ht="12.75">
      <c r="E734" s="15"/>
    </row>
    <row r="735" ht="12.75">
      <c r="E735" s="15"/>
    </row>
    <row r="736" ht="12.75">
      <c r="E736" s="15"/>
    </row>
    <row r="737" ht="12.75">
      <c r="E737" s="15"/>
    </row>
    <row r="738" ht="12.75">
      <c r="E738" s="15"/>
    </row>
    <row r="739" ht="12.75">
      <c r="E739" s="15"/>
    </row>
    <row r="740" ht="12.75">
      <c r="E740" s="52"/>
    </row>
    <row r="741" ht="12.75">
      <c r="E741" s="14"/>
    </row>
    <row r="742" ht="12.75">
      <c r="E742" s="52"/>
    </row>
    <row r="743" ht="12.75">
      <c r="E743" s="51"/>
    </row>
    <row r="744" ht="12.75">
      <c r="E744" s="51"/>
    </row>
    <row r="745" ht="12.75">
      <c r="E745" s="51"/>
    </row>
    <row r="746" ht="12.75">
      <c r="E746" s="51"/>
    </row>
    <row r="747" ht="12.75">
      <c r="E747" s="51"/>
    </row>
    <row r="748" ht="12.75">
      <c r="E748" s="51"/>
    </row>
    <row r="749" ht="12.75">
      <c r="E749" s="51"/>
    </row>
    <row r="750" ht="12.75">
      <c r="E750" s="51"/>
    </row>
  </sheetData>
  <sheetProtection/>
  <hyperlinks>
    <hyperlink ref="C2" r:id="rId1" display="../../marczins/Lokale Einstellungen/Temp/notesBC955B/punktspieleherren.xls"/>
  </hyperlinks>
  <printOptions/>
  <pageMargins left="0.79" right="0.79" top="0.98" bottom="0.98" header="0.49" footer="0.49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4:E107"/>
  <sheetViews>
    <sheetView zoomScale="102" zoomScaleNormal="102" zoomScalePageLayoutView="0" workbookViewId="0" topLeftCell="A64">
      <selection activeCell="G87" sqref="G87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4</v>
      </c>
      <c r="C7" s="8">
        <v>2154</v>
      </c>
      <c r="D7" s="11">
        <v>12</v>
      </c>
      <c r="E7" s="12">
        <f>IF(OR(C7="",C7=0),"",C7/D7)</f>
        <v>179.5</v>
      </c>
    </row>
    <row r="8" spans="1:5" ht="12.75">
      <c r="A8" s="6" t="str">
        <f>Basis!A8</f>
        <v>DA  1</v>
      </c>
      <c r="B8" s="8">
        <v>6</v>
      </c>
      <c r="C8" s="8">
        <v>2179</v>
      </c>
      <c r="D8" s="11">
        <v>12</v>
      </c>
      <c r="E8" s="12">
        <f aca="true" t="shared" si="0" ref="E8:E16">IF(OR(C8="",C8=0),"",C8/D8)</f>
        <v>181.58333333333334</v>
      </c>
    </row>
    <row r="9" spans="1:5" ht="12.75">
      <c r="A9" s="6" t="str">
        <f>Basis!A9</f>
        <v>SID 1</v>
      </c>
      <c r="B9" s="8">
        <v>5</v>
      </c>
      <c r="C9" s="8">
        <v>2158</v>
      </c>
      <c r="D9" s="11">
        <v>12</v>
      </c>
      <c r="E9" s="12">
        <f t="shared" si="0"/>
        <v>179.83333333333334</v>
      </c>
    </row>
    <row r="10" spans="1:5" ht="12.75">
      <c r="A10" s="6" t="str">
        <f>Basis!A10</f>
        <v>TCH 1</v>
      </c>
      <c r="B10" s="8">
        <v>8</v>
      </c>
      <c r="C10" s="8">
        <v>2249</v>
      </c>
      <c r="D10" s="11">
        <v>12</v>
      </c>
      <c r="E10" s="12">
        <f t="shared" si="0"/>
        <v>187.41666666666666</v>
      </c>
    </row>
    <row r="11" spans="1:5" ht="12.75">
      <c r="A11" s="6" t="str">
        <f>Basis!A11</f>
        <v>HOL 1</v>
      </c>
      <c r="B11" s="8">
        <v>7</v>
      </c>
      <c r="C11" s="8">
        <v>2213</v>
      </c>
      <c r="D11" s="11">
        <v>12</v>
      </c>
      <c r="E11" s="12">
        <f t="shared" si="0"/>
        <v>184.41666666666666</v>
      </c>
    </row>
    <row r="12" spans="1:5" ht="12.75">
      <c r="A12" s="6" t="str">
        <f>Basis!A12</f>
        <v>AIR 1</v>
      </c>
      <c r="B12" s="8">
        <v>3</v>
      </c>
      <c r="C12" s="8">
        <v>2144</v>
      </c>
      <c r="D12" s="11">
        <v>12</v>
      </c>
      <c r="E12" s="12">
        <f t="shared" si="0"/>
        <v>178.66666666666666</v>
      </c>
    </row>
    <row r="13" spans="1:5" ht="12.75">
      <c r="A13" s="6" t="str">
        <f>Basis!A13</f>
        <v>ALL 1</v>
      </c>
      <c r="B13" s="8">
        <v>1</v>
      </c>
      <c r="C13" s="8">
        <v>1957</v>
      </c>
      <c r="D13" s="11">
        <v>12</v>
      </c>
      <c r="E13" s="12">
        <f t="shared" si="0"/>
        <v>163.08333333333334</v>
      </c>
    </row>
    <row r="14" spans="1:5" ht="12.75">
      <c r="A14" s="6" t="str">
        <f>Basis!A14</f>
        <v>ESW 1</v>
      </c>
      <c r="B14" s="8">
        <v>2</v>
      </c>
      <c r="C14" s="8">
        <v>2039</v>
      </c>
      <c r="D14" s="11">
        <v>12</v>
      </c>
      <c r="E14" s="12">
        <f t="shared" si="0"/>
        <v>169.91666666666666</v>
      </c>
    </row>
    <row r="15" spans="1:5" ht="12.75">
      <c r="A15" s="6" t="str">
        <f>Basis!A15</f>
        <v>BVT 3</v>
      </c>
      <c r="B15" s="8">
        <v>9</v>
      </c>
      <c r="C15" s="8">
        <v>2254</v>
      </c>
      <c r="D15" s="11">
        <v>12</v>
      </c>
      <c r="E15" s="12">
        <f t="shared" si="0"/>
        <v>187.83333333333334</v>
      </c>
    </row>
    <row r="16" spans="1:5" ht="12.75">
      <c r="A16" s="6" t="str">
        <f>Basis!A16</f>
        <v>HHA 1</v>
      </c>
      <c r="B16" s="8">
        <v>10</v>
      </c>
      <c r="C16" s="8">
        <v>2419</v>
      </c>
      <c r="D16" s="11">
        <v>12</v>
      </c>
      <c r="E16" s="12">
        <f t="shared" si="0"/>
        <v>201.58333333333334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8</v>
      </c>
      <c r="C22" s="8">
        <v>2109</v>
      </c>
      <c r="D22" s="11">
        <v>12</v>
      </c>
      <c r="E22" s="12">
        <f>IF(OR(C22="",C22=0),"",C22/D22)</f>
        <v>175.75</v>
      </c>
    </row>
    <row r="23" spans="1:5" ht="12.75">
      <c r="A23" s="6" t="str">
        <f>Basis!A23</f>
        <v>BWV 3</v>
      </c>
      <c r="B23" s="8">
        <v>3</v>
      </c>
      <c r="C23" s="8">
        <v>1982</v>
      </c>
      <c r="D23" s="11">
        <v>12</v>
      </c>
      <c r="E23" s="12">
        <f aca="true" t="shared" si="1" ref="E23:E31">IF(OR(C23="",C23=0),"",C23/D23)</f>
        <v>165.16666666666666</v>
      </c>
    </row>
    <row r="24" spans="1:5" ht="12.75">
      <c r="A24" s="6" t="str">
        <f>Basis!A24</f>
        <v>BVT 2</v>
      </c>
      <c r="B24" s="8">
        <v>10</v>
      </c>
      <c r="C24" s="8">
        <v>2339</v>
      </c>
      <c r="D24" s="11">
        <v>12</v>
      </c>
      <c r="E24" s="12">
        <f t="shared" si="1"/>
        <v>194.91666666666666</v>
      </c>
    </row>
    <row r="25" spans="1:5" ht="12.75">
      <c r="A25" s="6" t="str">
        <f>Basis!A25</f>
        <v>P13 1</v>
      </c>
      <c r="B25" s="8">
        <v>2</v>
      </c>
      <c r="C25" s="8">
        <v>1973</v>
      </c>
      <c r="D25" s="11">
        <v>12</v>
      </c>
      <c r="E25" s="12">
        <f t="shared" si="1"/>
        <v>164.41666666666666</v>
      </c>
    </row>
    <row r="26" spans="1:5" ht="12.75">
      <c r="A26" s="6" t="str">
        <f>Basis!A26</f>
        <v>JH  1</v>
      </c>
      <c r="B26" s="8">
        <v>4</v>
      </c>
      <c r="C26" s="8">
        <v>2013</v>
      </c>
      <c r="D26" s="11">
        <v>12</v>
      </c>
      <c r="E26" s="12">
        <f t="shared" si="1"/>
        <v>167.75</v>
      </c>
    </row>
    <row r="27" spans="1:5" ht="12.75">
      <c r="A27" s="6" t="str">
        <f>Basis!A27</f>
        <v>WLW 1</v>
      </c>
      <c r="B27" s="8">
        <v>1</v>
      </c>
      <c r="C27" s="8">
        <v>1927</v>
      </c>
      <c r="D27" s="11">
        <v>12</v>
      </c>
      <c r="E27" s="12">
        <f t="shared" si="1"/>
        <v>160.58333333333334</v>
      </c>
    </row>
    <row r="28" spans="1:5" ht="12.75">
      <c r="A28" s="6" t="str">
        <f>Basis!A28</f>
        <v>HHA 2</v>
      </c>
      <c r="B28" s="8">
        <v>9</v>
      </c>
      <c r="C28" s="8">
        <v>2136</v>
      </c>
      <c r="D28" s="11">
        <v>12</v>
      </c>
      <c r="E28" s="12">
        <f t="shared" si="1"/>
        <v>178</v>
      </c>
    </row>
    <row r="29" spans="1:5" ht="12.75">
      <c r="A29" s="6" t="str">
        <f>Basis!A29</f>
        <v>EG  1</v>
      </c>
      <c r="B29" s="8">
        <v>6</v>
      </c>
      <c r="C29" s="8">
        <v>2059</v>
      </c>
      <c r="D29" s="11">
        <v>12</v>
      </c>
      <c r="E29" s="12">
        <f t="shared" si="1"/>
        <v>171.58333333333334</v>
      </c>
    </row>
    <row r="30" spans="1:5" ht="12.75">
      <c r="A30" s="6" t="str">
        <f>Basis!A30</f>
        <v>VEH 2</v>
      </c>
      <c r="B30" s="8">
        <v>7</v>
      </c>
      <c r="C30" s="8">
        <v>2091</v>
      </c>
      <c r="D30" s="11">
        <v>12</v>
      </c>
      <c r="E30" s="12">
        <f t="shared" si="1"/>
        <v>174.25</v>
      </c>
    </row>
    <row r="31" spans="1:5" ht="12.75">
      <c r="A31" s="6" t="str">
        <f>Basis!A31</f>
        <v>VOF 3</v>
      </c>
      <c r="B31" s="8">
        <v>5</v>
      </c>
      <c r="C31" s="8">
        <v>2040</v>
      </c>
      <c r="D31" s="11">
        <v>12</v>
      </c>
      <c r="E31" s="12">
        <f t="shared" si="1"/>
        <v>170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1</v>
      </c>
      <c r="C37" s="8">
        <v>1958</v>
      </c>
      <c r="D37" s="11">
        <v>12</v>
      </c>
      <c r="E37" s="12">
        <f>IF(OR(C37="",C37=0),"",C37/D37)</f>
        <v>163.16666666666666</v>
      </c>
    </row>
    <row r="38" spans="1:5" ht="12.75">
      <c r="A38" s="6" t="str">
        <f>Basis!A38</f>
        <v>HFT 1</v>
      </c>
      <c r="B38" s="8">
        <v>7</v>
      </c>
      <c r="C38" s="8">
        <v>2077</v>
      </c>
      <c r="D38" s="11">
        <v>12</v>
      </c>
      <c r="E38" s="12">
        <f aca="true" t="shared" si="2" ref="E38:E46">IF(OR(C38="",C38=0),"",C38/D38)</f>
        <v>173.08333333333334</v>
      </c>
    </row>
    <row r="39" spans="1:5" ht="12.75">
      <c r="A39" s="6" t="str">
        <f>Basis!A39</f>
        <v>HAS 4</v>
      </c>
      <c r="B39" s="8">
        <v>5</v>
      </c>
      <c r="C39" s="8">
        <v>2027</v>
      </c>
      <c r="D39" s="11">
        <v>12</v>
      </c>
      <c r="E39" s="12">
        <f t="shared" si="2"/>
        <v>168.91666666666666</v>
      </c>
    </row>
    <row r="40" spans="1:5" ht="12.75">
      <c r="A40" s="6" t="str">
        <f>Basis!A40</f>
        <v>HHA 3</v>
      </c>
      <c r="B40" s="8">
        <v>9</v>
      </c>
      <c r="C40" s="8">
        <v>2151</v>
      </c>
      <c r="D40" s="11">
        <v>12</v>
      </c>
      <c r="E40" s="12">
        <f t="shared" si="2"/>
        <v>179.25</v>
      </c>
    </row>
    <row r="41" spans="1:5" ht="12.75">
      <c r="A41" s="6" t="str">
        <f>Basis!A41</f>
        <v>P11 1</v>
      </c>
      <c r="B41" s="8">
        <v>6</v>
      </c>
      <c r="C41" s="8">
        <v>2064</v>
      </c>
      <c r="D41" s="11">
        <v>12</v>
      </c>
      <c r="E41" s="12">
        <f t="shared" si="2"/>
        <v>172</v>
      </c>
    </row>
    <row r="42" spans="1:5" ht="12.75">
      <c r="A42" s="6" t="str">
        <f>Basis!A42</f>
        <v>AST 1</v>
      </c>
      <c r="B42" s="8">
        <v>8</v>
      </c>
      <c r="C42" s="8">
        <v>2121</v>
      </c>
      <c r="D42" s="11">
        <v>12</v>
      </c>
      <c r="E42" s="12">
        <f t="shared" si="2"/>
        <v>176.75</v>
      </c>
    </row>
    <row r="43" spans="1:5" ht="12.75">
      <c r="A43" s="6" t="str">
        <f>Basis!A43</f>
        <v>ED  3</v>
      </c>
      <c r="B43" s="8">
        <v>3</v>
      </c>
      <c r="C43" s="8">
        <v>2009</v>
      </c>
      <c r="D43" s="11">
        <v>12</v>
      </c>
      <c r="E43" s="12">
        <f t="shared" si="2"/>
        <v>167.41666666666666</v>
      </c>
    </row>
    <row r="44" spans="1:5" ht="12.75">
      <c r="A44" s="6" t="str">
        <f>Basis!A44</f>
        <v>LSV 3</v>
      </c>
      <c r="B44" s="8">
        <v>2</v>
      </c>
      <c r="C44" s="8">
        <v>1988</v>
      </c>
      <c r="D44" s="11">
        <v>12</v>
      </c>
      <c r="E44" s="12">
        <f t="shared" si="2"/>
        <v>165.66666666666666</v>
      </c>
    </row>
    <row r="45" spans="1:5" ht="12.75">
      <c r="A45" s="6" t="str">
        <f>Basis!A45</f>
        <v>P2  3</v>
      </c>
      <c r="B45" s="8">
        <v>10</v>
      </c>
      <c r="C45" s="8">
        <v>2181</v>
      </c>
      <c r="D45" s="11">
        <v>12</v>
      </c>
      <c r="E45" s="12">
        <f t="shared" si="2"/>
        <v>181.75</v>
      </c>
    </row>
    <row r="46" spans="1:5" ht="12.75">
      <c r="A46" s="6" t="str">
        <f>Basis!A46</f>
        <v>HLA 1</v>
      </c>
      <c r="B46" s="8">
        <v>4</v>
      </c>
      <c r="C46" s="8">
        <v>2025</v>
      </c>
      <c r="D46" s="11">
        <v>12</v>
      </c>
      <c r="E46" s="12">
        <f t="shared" si="2"/>
        <v>168.75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3</v>
      </c>
      <c r="C52" s="8">
        <v>1877</v>
      </c>
      <c r="D52" s="11">
        <v>12</v>
      </c>
      <c r="E52" s="12">
        <f>IF(OR(C52="",C52=0),"",C52/D52)</f>
        <v>156.41666666666666</v>
      </c>
    </row>
    <row r="53" spans="1:5" ht="12.75">
      <c r="A53" s="6" t="str">
        <f>Basis!A53</f>
        <v>ED  5</v>
      </c>
      <c r="B53" s="8">
        <v>8</v>
      </c>
      <c r="C53" s="8">
        <v>2023</v>
      </c>
      <c r="D53" s="11">
        <v>12</v>
      </c>
      <c r="E53" s="12">
        <f aca="true" t="shared" si="3" ref="E53:E61">IF(OR(C53="",C53=0),"",C53/D53)</f>
        <v>168.58333333333334</v>
      </c>
    </row>
    <row r="54" spans="1:5" ht="12.75">
      <c r="A54" s="6" t="str">
        <f>Basis!A54</f>
        <v>HVB 2</v>
      </c>
      <c r="B54" s="8">
        <v>9</v>
      </c>
      <c r="C54" s="8">
        <v>2052</v>
      </c>
      <c r="D54" s="11">
        <v>12</v>
      </c>
      <c r="E54" s="12">
        <f t="shared" si="3"/>
        <v>171</v>
      </c>
    </row>
    <row r="55" spans="1:5" ht="12.75">
      <c r="A55" s="6" t="str">
        <f>Basis!A55</f>
        <v>BWV 7</v>
      </c>
      <c r="B55" s="8">
        <v>1</v>
      </c>
      <c r="C55" s="8">
        <v>1822</v>
      </c>
      <c r="D55" s="11">
        <v>12</v>
      </c>
      <c r="E55" s="12">
        <f t="shared" si="3"/>
        <v>151.83333333333334</v>
      </c>
    </row>
    <row r="56" spans="1:5" ht="12.75">
      <c r="A56" s="6" t="str">
        <f>Basis!A56</f>
        <v>EON 2</v>
      </c>
      <c r="B56" s="8">
        <v>5.5</v>
      </c>
      <c r="C56" s="8">
        <v>1941</v>
      </c>
      <c r="D56" s="11">
        <v>12</v>
      </c>
      <c r="E56" s="12">
        <f t="shared" si="3"/>
        <v>161.75</v>
      </c>
    </row>
    <row r="57" spans="1:5" ht="12.75">
      <c r="A57" s="6" t="str">
        <f>Basis!A57</f>
        <v>MON 1</v>
      </c>
      <c r="B57" s="8">
        <v>2</v>
      </c>
      <c r="C57" s="8">
        <v>1844</v>
      </c>
      <c r="D57" s="11">
        <v>12</v>
      </c>
      <c r="E57" s="12">
        <f t="shared" si="3"/>
        <v>153.66666666666666</v>
      </c>
    </row>
    <row r="58" spans="1:5" ht="12.75">
      <c r="A58" s="6" t="str">
        <f>Basis!A58</f>
        <v>HAS 10</v>
      </c>
      <c r="B58" s="8">
        <v>7</v>
      </c>
      <c r="C58" s="8">
        <v>1991</v>
      </c>
      <c r="D58" s="11">
        <v>12</v>
      </c>
      <c r="E58" s="12">
        <f t="shared" si="3"/>
        <v>165.91666666666666</v>
      </c>
    </row>
    <row r="59" spans="1:5" ht="12.75">
      <c r="A59" s="6" t="str">
        <f>Basis!A59</f>
        <v>JH  3</v>
      </c>
      <c r="B59" s="8">
        <v>5.5</v>
      </c>
      <c r="C59" s="8">
        <v>1941</v>
      </c>
      <c r="D59" s="11">
        <v>12</v>
      </c>
      <c r="E59" s="12">
        <f t="shared" si="3"/>
        <v>161.75</v>
      </c>
    </row>
    <row r="60" spans="1:5" ht="12.75">
      <c r="A60" s="6" t="str">
        <f>Basis!A60</f>
        <v>KRV 1</v>
      </c>
      <c r="B60" s="8">
        <v>4</v>
      </c>
      <c r="C60" s="8">
        <v>1906</v>
      </c>
      <c r="D60" s="11">
        <v>12</v>
      </c>
      <c r="E60" s="12">
        <f t="shared" si="3"/>
        <v>158.83333333333334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2216</v>
      </c>
      <c r="D67" s="11">
        <v>12</v>
      </c>
      <c r="E67" s="12">
        <f>IF(OR(C67="",C67=0),"",C67/D67)</f>
        <v>184.66666666666666</v>
      </c>
    </row>
    <row r="68" spans="1:5" ht="12.75">
      <c r="A68" s="6" t="str">
        <f>Basis!A68</f>
        <v>DRG 4</v>
      </c>
      <c r="B68" s="8">
        <v>7</v>
      </c>
      <c r="C68" s="8">
        <v>1907</v>
      </c>
      <c r="D68" s="11">
        <v>12</v>
      </c>
      <c r="E68" s="12">
        <f aca="true" t="shared" si="4" ref="E68:E76">IF(OR(C68="",C68=0),"",C68/D68)</f>
        <v>158.91666666666666</v>
      </c>
    </row>
    <row r="69" spans="1:5" ht="12.75">
      <c r="A69" s="6" t="str">
        <f>Basis!A69</f>
        <v>BAC 1</v>
      </c>
      <c r="B69" s="8">
        <v>3</v>
      </c>
      <c r="C69" s="8">
        <v>1629</v>
      </c>
      <c r="D69" s="11">
        <v>12</v>
      </c>
      <c r="E69" s="12">
        <f t="shared" si="4"/>
        <v>135.75</v>
      </c>
    </row>
    <row r="70" spans="1:5" ht="12.75">
      <c r="A70" s="6" t="str">
        <f>Basis!A70</f>
        <v>HHA 5</v>
      </c>
      <c r="B70" s="8">
        <v>5</v>
      </c>
      <c r="C70" s="8">
        <v>1782</v>
      </c>
      <c r="D70" s="11">
        <v>12</v>
      </c>
      <c r="E70" s="12">
        <f t="shared" si="4"/>
        <v>148.5</v>
      </c>
    </row>
    <row r="71" spans="1:5" ht="12.75">
      <c r="A71" s="6" t="str">
        <f>Basis!A71</f>
        <v>HLA 3</v>
      </c>
      <c r="B71" s="8">
        <v>4</v>
      </c>
      <c r="C71" s="8">
        <v>1684</v>
      </c>
      <c r="D71" s="11">
        <v>12</v>
      </c>
      <c r="E71" s="12">
        <f t="shared" si="4"/>
        <v>140.33333333333334</v>
      </c>
    </row>
    <row r="72" spans="1:5" ht="12.75">
      <c r="A72" s="6" t="str">
        <f>Basis!A72</f>
        <v>VTG 1</v>
      </c>
      <c r="B72" s="8">
        <v>2</v>
      </c>
      <c r="C72" s="8">
        <v>1512</v>
      </c>
      <c r="D72" s="11">
        <v>12</v>
      </c>
      <c r="E72" s="12">
        <f t="shared" si="4"/>
        <v>126</v>
      </c>
    </row>
    <row r="73" spans="1:5" ht="12.75">
      <c r="A73" s="6" t="str">
        <f>Basis!A73</f>
        <v>HVB 3</v>
      </c>
      <c r="B73" s="8">
        <v>6</v>
      </c>
      <c r="C73" s="8">
        <v>1802</v>
      </c>
      <c r="D73" s="11">
        <v>12</v>
      </c>
      <c r="E73" s="12">
        <f t="shared" si="4"/>
        <v>150.16666666666666</v>
      </c>
    </row>
    <row r="74" spans="1:5" ht="12.75">
      <c r="A74" s="6" t="str">
        <f>Basis!A74</f>
        <v>HAS 13</v>
      </c>
      <c r="B74" s="8">
        <v>1</v>
      </c>
      <c r="C74" s="8">
        <v>1421</v>
      </c>
      <c r="D74" s="11">
        <v>9</v>
      </c>
      <c r="E74" s="12">
        <f t="shared" si="4"/>
        <v>157.88888888888889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8</v>
      </c>
      <c r="C82" s="8">
        <v>1805</v>
      </c>
      <c r="D82" s="11">
        <v>12</v>
      </c>
      <c r="E82" s="12">
        <f>IF(OR(C82="",C82=0),"",C82/D82)</f>
        <v>150.41666666666666</v>
      </c>
    </row>
    <row r="83" spans="1:5" ht="12.75">
      <c r="A83" s="6" t="str">
        <f>Basis!A83</f>
        <v>SID 8</v>
      </c>
      <c r="B83" s="8">
        <v>7</v>
      </c>
      <c r="C83" s="8">
        <v>1732</v>
      </c>
      <c r="D83" s="11">
        <v>12</v>
      </c>
      <c r="E83" s="12">
        <f aca="true" t="shared" si="5" ref="E83:E91">IF(OR(C83="",C83=0),"",C83/D83)</f>
        <v>144.33333333333334</v>
      </c>
    </row>
    <row r="84" spans="1:5" ht="12.75">
      <c r="A84" s="6" t="str">
        <f>Basis!A84</f>
        <v>HHA 6</v>
      </c>
      <c r="B84" s="8">
        <v>5</v>
      </c>
      <c r="C84" s="8">
        <v>1708</v>
      </c>
      <c r="D84" s="11">
        <v>12</v>
      </c>
      <c r="E84" s="12">
        <f t="shared" si="5"/>
        <v>142.33333333333334</v>
      </c>
    </row>
    <row r="85" spans="1:5" ht="12.75">
      <c r="A85" s="6" t="str">
        <f>Basis!A85</f>
        <v>DKY 2</v>
      </c>
      <c r="B85" s="8">
        <v>0</v>
      </c>
      <c r="C85" s="8">
        <v>0</v>
      </c>
      <c r="D85" s="11">
        <v>0</v>
      </c>
      <c r="E85" s="12">
        <f t="shared" si="5"/>
      </c>
    </row>
    <row r="86" spans="1:5" ht="12.75">
      <c r="A86" s="6" t="str">
        <f>Basis!A86</f>
        <v>AST 4</v>
      </c>
      <c r="B86" s="8">
        <v>4</v>
      </c>
      <c r="C86" s="8">
        <v>1650</v>
      </c>
      <c r="D86" s="11">
        <v>12</v>
      </c>
      <c r="E86" s="12">
        <f t="shared" si="5"/>
        <v>137.5</v>
      </c>
    </row>
    <row r="87" spans="1:5" ht="12.75">
      <c r="A87" s="6" t="str">
        <f>Basis!A87</f>
        <v>TK  2</v>
      </c>
      <c r="B87" s="8">
        <v>9</v>
      </c>
      <c r="C87" s="8">
        <v>1808</v>
      </c>
      <c r="D87" s="11">
        <v>12</v>
      </c>
      <c r="E87" s="12">
        <f t="shared" si="5"/>
        <v>150.66666666666666</v>
      </c>
    </row>
    <row r="88" spans="1:5" ht="12.75">
      <c r="A88" s="6" t="str">
        <f>Basis!A88</f>
        <v>OIL 4</v>
      </c>
      <c r="B88" s="8">
        <v>6</v>
      </c>
      <c r="C88" s="8">
        <v>1730</v>
      </c>
      <c r="D88" s="11">
        <v>12</v>
      </c>
      <c r="E88" s="12">
        <f t="shared" si="5"/>
        <v>144.16666666666666</v>
      </c>
    </row>
    <row r="89" spans="1:5" ht="12.75">
      <c r="A89" s="6" t="str">
        <f>Basis!A89</f>
        <v>LEX 2</v>
      </c>
      <c r="B89" s="8">
        <v>2</v>
      </c>
      <c r="C89" s="8">
        <v>1153</v>
      </c>
      <c r="D89" s="11">
        <v>9</v>
      </c>
      <c r="E89" s="12">
        <f t="shared" si="5"/>
        <v>128.11111111111111</v>
      </c>
    </row>
    <row r="90" spans="1:5" ht="12.75">
      <c r="A90" s="6" t="str">
        <f>Basis!A90</f>
        <v>CIT 2</v>
      </c>
      <c r="B90" s="8">
        <v>3</v>
      </c>
      <c r="C90" s="8">
        <v>1538</v>
      </c>
      <c r="D90" s="11">
        <v>12</v>
      </c>
      <c r="E90" s="12">
        <f t="shared" si="5"/>
        <v>128.16666666666666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7</v>
      </c>
      <c r="C97" s="8">
        <v>1774</v>
      </c>
      <c r="D97" s="11">
        <v>12</v>
      </c>
      <c r="E97" s="12">
        <f>IF(OR(C97="",C97=0),"",C97/D97)</f>
        <v>147.83333333333334</v>
      </c>
    </row>
    <row r="98" spans="1:5" ht="12.75">
      <c r="A98" s="6" t="str">
        <f>Basis!A98</f>
        <v>HVB 4</v>
      </c>
      <c r="B98" s="8">
        <v>4</v>
      </c>
      <c r="C98" s="8">
        <v>1578</v>
      </c>
      <c r="D98" s="11">
        <v>12</v>
      </c>
      <c r="E98" s="12">
        <f aca="true" t="shared" si="6" ref="E98:E106">IF(OR(C98="",C98=0),"",C98/D98)</f>
        <v>131.5</v>
      </c>
    </row>
    <row r="99" spans="1:5" ht="12.75">
      <c r="A99" s="6" t="str">
        <f>Basis!A99</f>
        <v>TA  1</v>
      </c>
      <c r="B99" s="8">
        <v>10</v>
      </c>
      <c r="C99" s="8">
        <v>1868</v>
      </c>
      <c r="D99" s="11">
        <v>12</v>
      </c>
      <c r="E99" s="12">
        <f t="shared" si="6"/>
        <v>155.66666666666666</v>
      </c>
    </row>
    <row r="100" spans="1:5" ht="12.75">
      <c r="A100" s="6" t="str">
        <f>Basis!A100</f>
        <v>G+J 4</v>
      </c>
      <c r="B100" s="8">
        <v>9</v>
      </c>
      <c r="C100" s="8">
        <v>1809</v>
      </c>
      <c r="D100" s="11">
        <v>12</v>
      </c>
      <c r="E100" s="12">
        <f t="shared" si="6"/>
        <v>150.75</v>
      </c>
    </row>
    <row r="101" spans="1:5" ht="12.75">
      <c r="A101" s="6" t="str">
        <f>Basis!A101</f>
        <v>GG  1</v>
      </c>
      <c r="B101" s="8">
        <v>8</v>
      </c>
      <c r="C101" s="8">
        <v>1793</v>
      </c>
      <c r="D101" s="11">
        <v>12</v>
      </c>
      <c r="E101" s="12">
        <f t="shared" si="6"/>
        <v>149.41666666666666</v>
      </c>
    </row>
    <row r="102" spans="1:5" ht="12.75">
      <c r="A102" s="6" t="str">
        <f>Basis!A102</f>
        <v>HHA 7</v>
      </c>
      <c r="B102" s="8">
        <v>3</v>
      </c>
      <c r="C102" s="8">
        <v>1552</v>
      </c>
      <c r="D102" s="11">
        <v>12</v>
      </c>
      <c r="E102" s="12">
        <f t="shared" si="6"/>
        <v>129.33333333333334</v>
      </c>
    </row>
    <row r="103" spans="1:5" ht="12.75">
      <c r="A103" s="6" t="str">
        <f>Basis!A103</f>
        <v>ESW 4</v>
      </c>
      <c r="B103" s="8">
        <v>5</v>
      </c>
      <c r="C103" s="8">
        <v>1754</v>
      </c>
      <c r="D103" s="11">
        <v>12</v>
      </c>
      <c r="E103" s="12">
        <f t="shared" si="6"/>
        <v>146.16666666666666</v>
      </c>
    </row>
    <row r="104" spans="1:5" ht="12.75">
      <c r="A104" s="6" t="str">
        <f>Basis!A104</f>
        <v>SGS 4</v>
      </c>
      <c r="B104" s="8">
        <v>6</v>
      </c>
      <c r="C104" s="8">
        <v>1770</v>
      </c>
      <c r="D104" s="11">
        <v>12</v>
      </c>
      <c r="E104" s="12">
        <f t="shared" si="6"/>
        <v>147.5</v>
      </c>
    </row>
    <row r="105" spans="1:5" ht="12.75">
      <c r="A105" s="6" t="str">
        <f>Basis!A105</f>
        <v>DRG 5</v>
      </c>
      <c r="B105" s="8">
        <v>1</v>
      </c>
      <c r="C105" s="8">
        <v>1005</v>
      </c>
      <c r="D105" s="11">
        <v>9</v>
      </c>
      <c r="E105" s="12">
        <f t="shared" si="6"/>
        <v>111.66666666666667</v>
      </c>
    </row>
    <row r="106" spans="1:5" ht="12.75">
      <c r="A106" s="6" t="str">
        <f>Basis!A106</f>
        <v>LEX 1</v>
      </c>
      <c r="B106" s="8">
        <v>2</v>
      </c>
      <c r="C106" s="8">
        <v>1318</v>
      </c>
      <c r="D106" s="11">
        <v>12</v>
      </c>
      <c r="E106" s="12">
        <f t="shared" si="6"/>
        <v>109.83333333333333</v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4:E107"/>
  <sheetViews>
    <sheetView zoomScale="102" zoomScaleNormal="102" zoomScalePageLayoutView="0" workbookViewId="0" topLeftCell="A76">
      <selection activeCell="H32" sqref="H32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5</v>
      </c>
      <c r="C7" s="8">
        <v>2028</v>
      </c>
      <c r="D7" s="11">
        <v>12</v>
      </c>
      <c r="E7" s="12">
        <f>IF(OR(C7="",C7=0),"",C7/D7)</f>
        <v>169</v>
      </c>
    </row>
    <row r="8" spans="1:5" ht="12.75">
      <c r="A8" s="6" t="str">
        <f>Basis!A8</f>
        <v>DA  1</v>
      </c>
      <c r="B8" s="8">
        <v>2</v>
      </c>
      <c r="C8" s="8">
        <v>1755</v>
      </c>
      <c r="D8" s="11">
        <v>12</v>
      </c>
      <c r="E8" s="12">
        <f aca="true" t="shared" si="0" ref="E8:E16">IF(OR(C8="",C8=0),"",C8/D8)</f>
        <v>146.25</v>
      </c>
    </row>
    <row r="9" spans="1:5" ht="12.75">
      <c r="A9" s="6" t="str">
        <f>Basis!A9</f>
        <v>SID 1</v>
      </c>
      <c r="B9" s="8">
        <v>4</v>
      </c>
      <c r="C9" s="8">
        <v>1986</v>
      </c>
      <c r="D9" s="11">
        <v>12</v>
      </c>
      <c r="E9" s="12">
        <f t="shared" si="0"/>
        <v>165.5</v>
      </c>
    </row>
    <row r="10" spans="1:5" ht="12.75">
      <c r="A10" s="6" t="str">
        <f>Basis!A10</f>
        <v>TCH 1</v>
      </c>
      <c r="B10" s="8">
        <v>9</v>
      </c>
      <c r="C10" s="8">
        <v>2271</v>
      </c>
      <c r="D10" s="11">
        <v>12</v>
      </c>
      <c r="E10" s="12">
        <f t="shared" si="0"/>
        <v>189.25</v>
      </c>
    </row>
    <row r="11" spans="1:5" ht="12.75">
      <c r="A11" s="6" t="str">
        <f>Basis!A11</f>
        <v>HOL 1</v>
      </c>
      <c r="B11" s="8">
        <v>8</v>
      </c>
      <c r="C11" s="8">
        <v>2190</v>
      </c>
      <c r="D11" s="11">
        <v>12</v>
      </c>
      <c r="E11" s="12">
        <f t="shared" si="0"/>
        <v>182.5</v>
      </c>
    </row>
    <row r="12" spans="1:5" ht="12.75">
      <c r="A12" s="6" t="str">
        <f>Basis!A12</f>
        <v>AIR 1</v>
      </c>
      <c r="B12" s="8">
        <v>7</v>
      </c>
      <c r="C12" s="8">
        <v>2086</v>
      </c>
      <c r="D12" s="11">
        <v>12</v>
      </c>
      <c r="E12" s="12">
        <f t="shared" si="0"/>
        <v>173.83333333333334</v>
      </c>
    </row>
    <row r="13" spans="1:5" ht="12.75">
      <c r="A13" s="6" t="str">
        <f>Basis!A13</f>
        <v>ALL 1</v>
      </c>
      <c r="B13" s="8">
        <v>3</v>
      </c>
      <c r="C13" s="8">
        <v>1975</v>
      </c>
      <c r="D13" s="11">
        <v>12</v>
      </c>
      <c r="E13" s="12">
        <f t="shared" si="0"/>
        <v>164.58333333333334</v>
      </c>
    </row>
    <row r="14" spans="1:5" ht="12.75">
      <c r="A14" s="6" t="str">
        <f>Basis!A14</f>
        <v>ESW 1</v>
      </c>
      <c r="B14" s="8">
        <v>1</v>
      </c>
      <c r="C14" s="8">
        <v>1739</v>
      </c>
      <c r="D14" s="11">
        <v>12</v>
      </c>
      <c r="E14" s="12">
        <f t="shared" si="0"/>
        <v>144.91666666666666</v>
      </c>
    </row>
    <row r="15" spans="1:5" ht="12.75">
      <c r="A15" s="6" t="str">
        <f>Basis!A15</f>
        <v>BVT 3</v>
      </c>
      <c r="B15" s="8">
        <v>6</v>
      </c>
      <c r="C15" s="8">
        <v>2058</v>
      </c>
      <c r="D15" s="11">
        <v>12</v>
      </c>
      <c r="E15" s="12">
        <f t="shared" si="0"/>
        <v>171.5</v>
      </c>
    </row>
    <row r="16" spans="1:5" ht="12.75">
      <c r="A16" s="6" t="str">
        <f>Basis!A16</f>
        <v>HHA 1</v>
      </c>
      <c r="B16" s="8">
        <v>10</v>
      </c>
      <c r="C16" s="8">
        <v>2556</v>
      </c>
      <c r="D16" s="11">
        <v>12</v>
      </c>
      <c r="E16" s="12">
        <f t="shared" si="0"/>
        <v>213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10</v>
      </c>
      <c r="C22" s="8">
        <v>2283</v>
      </c>
      <c r="D22" s="11">
        <v>12</v>
      </c>
      <c r="E22" s="12">
        <f>IF(OR(C22="",C22=0),"",C22/D22)</f>
        <v>190.25</v>
      </c>
    </row>
    <row r="23" spans="1:5" ht="12.75">
      <c r="A23" s="6" t="str">
        <f>Basis!A23</f>
        <v>BWV 3</v>
      </c>
      <c r="B23" s="8">
        <v>7</v>
      </c>
      <c r="C23" s="8">
        <v>2144</v>
      </c>
      <c r="D23" s="11">
        <v>12</v>
      </c>
      <c r="E23" s="12">
        <f aca="true" t="shared" si="1" ref="E23:E31">IF(OR(C23="",C23=0),"",C23/D23)</f>
        <v>178.66666666666666</v>
      </c>
    </row>
    <row r="24" spans="1:5" ht="12.75">
      <c r="A24" s="6" t="str">
        <f>Basis!A24</f>
        <v>BVT 2</v>
      </c>
      <c r="B24" s="8">
        <v>8.5</v>
      </c>
      <c r="C24" s="8">
        <v>2240</v>
      </c>
      <c r="D24" s="11">
        <v>12</v>
      </c>
      <c r="E24" s="12">
        <f t="shared" si="1"/>
        <v>186.66666666666666</v>
      </c>
    </row>
    <row r="25" spans="1:5" ht="12.75">
      <c r="A25" s="6" t="str">
        <f>Basis!A25</f>
        <v>P13 1</v>
      </c>
      <c r="B25" s="8">
        <v>3</v>
      </c>
      <c r="C25" s="8">
        <v>2083</v>
      </c>
      <c r="D25" s="11">
        <v>12</v>
      </c>
      <c r="E25" s="12">
        <f t="shared" si="1"/>
        <v>173.58333333333334</v>
      </c>
    </row>
    <row r="26" spans="1:5" ht="12.75">
      <c r="A26" s="6" t="str">
        <f>Basis!A26</f>
        <v>JH  1</v>
      </c>
      <c r="B26" s="8">
        <v>4</v>
      </c>
      <c r="C26" s="8">
        <v>2092</v>
      </c>
      <c r="D26" s="11">
        <v>12</v>
      </c>
      <c r="E26" s="12">
        <f t="shared" si="1"/>
        <v>174.33333333333334</v>
      </c>
    </row>
    <row r="27" spans="1:5" ht="12.75">
      <c r="A27" s="6" t="str">
        <f>Basis!A27</f>
        <v>WLW 1</v>
      </c>
      <c r="B27" s="8">
        <v>5</v>
      </c>
      <c r="C27" s="8">
        <v>2106</v>
      </c>
      <c r="D27" s="11">
        <v>12</v>
      </c>
      <c r="E27" s="12">
        <f t="shared" si="1"/>
        <v>175.5</v>
      </c>
    </row>
    <row r="28" spans="1:5" ht="12.75">
      <c r="A28" s="6" t="str">
        <f>Basis!A28</f>
        <v>HHA 2</v>
      </c>
      <c r="B28" s="8">
        <v>8.5</v>
      </c>
      <c r="C28" s="8">
        <v>2240</v>
      </c>
      <c r="D28" s="11">
        <v>12</v>
      </c>
      <c r="E28" s="12">
        <f t="shared" si="1"/>
        <v>186.66666666666666</v>
      </c>
    </row>
    <row r="29" spans="1:5" ht="12.75">
      <c r="A29" s="6" t="str">
        <f>Basis!A29</f>
        <v>EG  1</v>
      </c>
      <c r="B29" s="8">
        <v>1</v>
      </c>
      <c r="C29" s="8">
        <v>1955</v>
      </c>
      <c r="D29" s="11">
        <v>12</v>
      </c>
      <c r="E29" s="12">
        <f t="shared" si="1"/>
        <v>162.91666666666666</v>
      </c>
    </row>
    <row r="30" spans="1:5" ht="12.75">
      <c r="A30" s="6" t="str">
        <f>Basis!A30</f>
        <v>VEH 2</v>
      </c>
      <c r="B30" s="8">
        <v>6</v>
      </c>
      <c r="C30" s="8">
        <v>2131</v>
      </c>
      <c r="D30" s="11">
        <v>12</v>
      </c>
      <c r="E30" s="12">
        <f t="shared" si="1"/>
        <v>177.58333333333334</v>
      </c>
    </row>
    <row r="31" spans="1:5" ht="12.75">
      <c r="A31" s="6" t="str">
        <f>Basis!A31</f>
        <v>VOF 3</v>
      </c>
      <c r="B31" s="8">
        <v>2</v>
      </c>
      <c r="C31" s="8">
        <v>1988</v>
      </c>
      <c r="D31" s="11">
        <v>12</v>
      </c>
      <c r="E31" s="12">
        <f t="shared" si="1"/>
        <v>165.66666666666666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7</v>
      </c>
      <c r="C37" s="8">
        <v>2115</v>
      </c>
      <c r="D37" s="11">
        <v>12</v>
      </c>
      <c r="E37" s="12">
        <f>IF(OR(C37="",C37=0),"",C37/D37)</f>
        <v>176.25</v>
      </c>
    </row>
    <row r="38" spans="1:5" ht="12.75">
      <c r="A38" s="6" t="str">
        <f>Basis!A38</f>
        <v>HFT 1</v>
      </c>
      <c r="B38" s="8">
        <v>4</v>
      </c>
      <c r="C38" s="8">
        <v>2059</v>
      </c>
      <c r="D38" s="11">
        <v>12</v>
      </c>
      <c r="E38" s="12">
        <f aca="true" t="shared" si="2" ref="E38:E46">IF(OR(C38="",C38=0),"",C38/D38)</f>
        <v>171.58333333333334</v>
      </c>
    </row>
    <row r="39" spans="1:5" ht="12.75">
      <c r="A39" s="6" t="str">
        <f>Basis!A39</f>
        <v>HAS 4</v>
      </c>
      <c r="B39" s="8">
        <v>2</v>
      </c>
      <c r="C39" s="8">
        <v>2038</v>
      </c>
      <c r="D39" s="11">
        <v>12</v>
      </c>
      <c r="E39" s="12">
        <f t="shared" si="2"/>
        <v>169.83333333333334</v>
      </c>
    </row>
    <row r="40" spans="1:5" ht="12.75">
      <c r="A40" s="6" t="str">
        <f>Basis!A40</f>
        <v>HHA 3</v>
      </c>
      <c r="B40" s="8">
        <v>10</v>
      </c>
      <c r="C40" s="8">
        <v>2256</v>
      </c>
      <c r="D40" s="11">
        <v>12</v>
      </c>
      <c r="E40" s="12">
        <f t="shared" si="2"/>
        <v>188</v>
      </c>
    </row>
    <row r="41" spans="1:5" ht="12.75">
      <c r="A41" s="6" t="str">
        <f>Basis!A41</f>
        <v>P11 1</v>
      </c>
      <c r="B41" s="8">
        <v>6</v>
      </c>
      <c r="C41" s="8">
        <v>2091</v>
      </c>
      <c r="D41" s="11">
        <v>12</v>
      </c>
      <c r="E41" s="12">
        <f t="shared" si="2"/>
        <v>174.25</v>
      </c>
    </row>
    <row r="42" spans="1:5" ht="12.75">
      <c r="A42" s="6" t="str">
        <f>Basis!A42</f>
        <v>AST 1</v>
      </c>
      <c r="B42" s="8">
        <v>9</v>
      </c>
      <c r="C42" s="8">
        <v>2148</v>
      </c>
      <c r="D42" s="11">
        <v>12</v>
      </c>
      <c r="E42" s="12">
        <f t="shared" si="2"/>
        <v>179</v>
      </c>
    </row>
    <row r="43" spans="1:5" ht="12.75">
      <c r="A43" s="6" t="str">
        <f>Basis!A43</f>
        <v>ED  3</v>
      </c>
      <c r="B43" s="8">
        <v>8</v>
      </c>
      <c r="C43" s="8">
        <v>2140</v>
      </c>
      <c r="D43" s="11">
        <v>12</v>
      </c>
      <c r="E43" s="12">
        <f t="shared" si="2"/>
        <v>178.33333333333334</v>
      </c>
    </row>
    <row r="44" spans="1:5" ht="12.75">
      <c r="A44" s="6" t="str">
        <f>Basis!A44</f>
        <v>LSV 3</v>
      </c>
      <c r="B44" s="8">
        <v>3</v>
      </c>
      <c r="C44" s="8">
        <v>2046</v>
      </c>
      <c r="D44" s="11">
        <v>12</v>
      </c>
      <c r="E44" s="12">
        <f t="shared" si="2"/>
        <v>170.5</v>
      </c>
    </row>
    <row r="45" spans="1:5" ht="12.75">
      <c r="A45" s="6" t="str">
        <f>Basis!A45</f>
        <v>P2  3</v>
      </c>
      <c r="B45" s="8">
        <v>1</v>
      </c>
      <c r="C45" s="8">
        <v>2028</v>
      </c>
      <c r="D45" s="11">
        <v>12</v>
      </c>
      <c r="E45" s="12">
        <f t="shared" si="2"/>
        <v>169</v>
      </c>
    </row>
    <row r="46" spans="1:5" ht="12.75">
      <c r="A46" s="6" t="str">
        <f>Basis!A46</f>
        <v>HLA 1</v>
      </c>
      <c r="B46" s="8">
        <v>5</v>
      </c>
      <c r="C46" s="8">
        <v>2090</v>
      </c>
      <c r="D46" s="11">
        <v>12</v>
      </c>
      <c r="E46" s="12">
        <f t="shared" si="2"/>
        <v>174.16666666666666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9</v>
      </c>
      <c r="C52" s="8">
        <v>1956</v>
      </c>
      <c r="D52" s="11">
        <v>12</v>
      </c>
      <c r="E52" s="12">
        <f>IF(OR(C52="",C52=0),"",C52/D52)</f>
        <v>163</v>
      </c>
    </row>
    <row r="53" spans="1:5" ht="12.75">
      <c r="A53" s="6" t="str">
        <f>Basis!A53</f>
        <v>ED  5</v>
      </c>
      <c r="B53" s="8">
        <v>4</v>
      </c>
      <c r="C53" s="8">
        <v>1803</v>
      </c>
      <c r="D53" s="11">
        <v>12</v>
      </c>
      <c r="E53" s="12">
        <f aca="true" t="shared" si="3" ref="E53:E61">IF(OR(C53="",C53=0),"",C53/D53)</f>
        <v>150.25</v>
      </c>
    </row>
    <row r="54" spans="1:5" ht="12.75">
      <c r="A54" s="6" t="str">
        <f>Basis!A54</f>
        <v>HVB 2</v>
      </c>
      <c r="B54" s="8">
        <v>2</v>
      </c>
      <c r="C54" s="8">
        <v>1534</v>
      </c>
      <c r="D54" s="11">
        <v>9</v>
      </c>
      <c r="E54" s="12">
        <f t="shared" si="3"/>
        <v>170.44444444444446</v>
      </c>
    </row>
    <row r="55" spans="1:5" ht="12.75">
      <c r="A55" s="6" t="str">
        <f>Basis!A55</f>
        <v>BWV 7</v>
      </c>
      <c r="B55" s="8">
        <v>3</v>
      </c>
      <c r="C55" s="8">
        <v>1768</v>
      </c>
      <c r="D55" s="11">
        <v>12</v>
      </c>
      <c r="E55" s="12">
        <f t="shared" si="3"/>
        <v>147.33333333333334</v>
      </c>
    </row>
    <row r="56" spans="1:5" ht="12.75">
      <c r="A56" s="6" t="str">
        <f>Basis!A56</f>
        <v>EON 2</v>
      </c>
      <c r="B56" s="8">
        <v>6</v>
      </c>
      <c r="C56" s="8">
        <v>1887</v>
      </c>
      <c r="D56" s="11">
        <v>12</v>
      </c>
      <c r="E56" s="12">
        <f t="shared" si="3"/>
        <v>157.25</v>
      </c>
    </row>
    <row r="57" spans="1:5" ht="12.75">
      <c r="A57" s="6" t="str">
        <f>Basis!A57</f>
        <v>MON 1</v>
      </c>
      <c r="B57" s="8">
        <v>5</v>
      </c>
      <c r="C57" s="8">
        <v>1839</v>
      </c>
      <c r="D57" s="11">
        <v>12</v>
      </c>
      <c r="E57" s="12">
        <f t="shared" si="3"/>
        <v>153.25</v>
      </c>
    </row>
    <row r="58" spans="1:5" ht="12.75">
      <c r="A58" s="6" t="str">
        <f>Basis!A58</f>
        <v>HAS 10</v>
      </c>
      <c r="B58" s="8">
        <v>8</v>
      </c>
      <c r="C58" s="8">
        <v>1938</v>
      </c>
      <c r="D58" s="11">
        <v>12</v>
      </c>
      <c r="E58" s="12">
        <f t="shared" si="3"/>
        <v>161.5</v>
      </c>
    </row>
    <row r="59" spans="1:5" ht="12.75">
      <c r="A59" s="6" t="str">
        <f>Basis!A59</f>
        <v>JH  3</v>
      </c>
      <c r="B59" s="8">
        <v>1</v>
      </c>
      <c r="C59" s="8">
        <v>1296</v>
      </c>
      <c r="D59" s="11">
        <v>9</v>
      </c>
      <c r="E59" s="12">
        <f t="shared" si="3"/>
        <v>144</v>
      </c>
    </row>
    <row r="60" spans="1:5" ht="12.75">
      <c r="A60" s="6" t="str">
        <f>Basis!A60</f>
        <v>KRV 1</v>
      </c>
      <c r="B60" s="8">
        <v>7</v>
      </c>
      <c r="C60" s="8">
        <v>1930</v>
      </c>
      <c r="D60" s="11">
        <v>12</v>
      </c>
      <c r="E60" s="12">
        <f t="shared" si="3"/>
        <v>160.83333333333334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6</v>
      </c>
      <c r="C67" s="8">
        <v>1969</v>
      </c>
      <c r="D67" s="11">
        <v>12</v>
      </c>
      <c r="E67" s="12">
        <f>IF(OR(C67="",C67=0),"",C67/D67)</f>
        <v>164.08333333333334</v>
      </c>
    </row>
    <row r="68" spans="1:5" ht="12.75">
      <c r="A68" s="6" t="str">
        <f>Basis!A68</f>
        <v>DRG 4</v>
      </c>
      <c r="B68" s="8">
        <v>7</v>
      </c>
      <c r="C68" s="8">
        <v>1970</v>
      </c>
      <c r="D68" s="11">
        <v>12</v>
      </c>
      <c r="E68" s="12">
        <f aca="true" t="shared" si="4" ref="E68:E76">IF(OR(C68="",C68=0),"",C68/D68)</f>
        <v>164.16666666666666</v>
      </c>
    </row>
    <row r="69" spans="1:5" ht="12.75">
      <c r="A69" s="6" t="str">
        <f>Basis!A69</f>
        <v>BAC 1</v>
      </c>
      <c r="B69" s="8">
        <v>8</v>
      </c>
      <c r="C69" s="8">
        <v>2155</v>
      </c>
      <c r="D69" s="11">
        <v>12</v>
      </c>
      <c r="E69" s="12">
        <f t="shared" si="4"/>
        <v>179.58333333333334</v>
      </c>
    </row>
    <row r="70" spans="1:5" ht="12.75">
      <c r="A70" s="6" t="str">
        <f>Basis!A70</f>
        <v>HHA 5</v>
      </c>
      <c r="B70" s="8">
        <v>1.5</v>
      </c>
      <c r="C70" s="8">
        <v>1709</v>
      </c>
      <c r="D70" s="11">
        <v>12</v>
      </c>
      <c r="E70" s="12">
        <f t="shared" si="4"/>
        <v>142.41666666666666</v>
      </c>
    </row>
    <row r="71" spans="1:5" ht="12.75">
      <c r="A71" s="6" t="str">
        <f>Basis!A71</f>
        <v>HLA 3</v>
      </c>
      <c r="B71" s="8">
        <v>3</v>
      </c>
      <c r="C71" s="8">
        <v>1729</v>
      </c>
      <c r="D71" s="11">
        <v>12</v>
      </c>
      <c r="E71" s="12">
        <f t="shared" si="4"/>
        <v>144.08333333333334</v>
      </c>
    </row>
    <row r="72" spans="1:5" ht="12.75">
      <c r="A72" s="6" t="str">
        <f>Basis!A72</f>
        <v>VTG 1</v>
      </c>
      <c r="B72" s="8">
        <v>5</v>
      </c>
      <c r="C72" s="8">
        <v>1957</v>
      </c>
      <c r="D72" s="11">
        <v>12</v>
      </c>
      <c r="E72" s="12">
        <f t="shared" si="4"/>
        <v>163.08333333333334</v>
      </c>
    </row>
    <row r="73" spans="1:5" ht="12.75">
      <c r="A73" s="6" t="str">
        <f>Basis!A73</f>
        <v>HVB 3</v>
      </c>
      <c r="B73" s="8">
        <v>1.5</v>
      </c>
      <c r="C73" s="8">
        <v>1709</v>
      </c>
      <c r="D73" s="11">
        <v>12</v>
      </c>
      <c r="E73" s="12">
        <f t="shared" si="4"/>
        <v>142.41666666666666</v>
      </c>
    </row>
    <row r="74" spans="1:5" ht="12.75">
      <c r="A74" s="6" t="str">
        <f>Basis!A74</f>
        <v>HAS 13</v>
      </c>
      <c r="B74" s="8">
        <v>4</v>
      </c>
      <c r="C74" s="8">
        <v>1808</v>
      </c>
      <c r="D74" s="11">
        <v>12</v>
      </c>
      <c r="E74" s="12">
        <f t="shared" si="4"/>
        <v>150.66666666666666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7</v>
      </c>
      <c r="C82" s="8">
        <v>1774</v>
      </c>
      <c r="D82" s="11">
        <v>12</v>
      </c>
      <c r="E82" s="12">
        <f>IF(OR(C82="",C82=0),"",C82/D82)</f>
        <v>147.83333333333334</v>
      </c>
    </row>
    <row r="83" spans="1:5" ht="12.75">
      <c r="A83" s="6" t="str">
        <f>Basis!A83</f>
        <v>SID 8</v>
      </c>
      <c r="B83" s="8">
        <v>1</v>
      </c>
      <c r="C83" s="8">
        <v>1334</v>
      </c>
      <c r="D83" s="11">
        <v>9</v>
      </c>
      <c r="E83" s="12">
        <f aca="true" t="shared" si="5" ref="E83:E91">IF(OR(C83="",C83=0),"",C83/D83)</f>
        <v>148.22222222222223</v>
      </c>
    </row>
    <row r="84" spans="1:5" ht="12.75">
      <c r="A84" s="6" t="str">
        <f>Basis!A84</f>
        <v>HHA 6</v>
      </c>
      <c r="B84" s="8">
        <v>3</v>
      </c>
      <c r="C84" s="8">
        <v>1594</v>
      </c>
      <c r="D84" s="11">
        <v>12</v>
      </c>
      <c r="E84" s="12">
        <f t="shared" si="5"/>
        <v>132.83333333333334</v>
      </c>
    </row>
    <row r="85" spans="1:5" ht="12.75">
      <c r="A85" s="6" t="str">
        <f>Basis!A85</f>
        <v>DKY 2</v>
      </c>
      <c r="B85" s="8">
        <v>6</v>
      </c>
      <c r="C85" s="8">
        <v>1698</v>
      </c>
      <c r="D85" s="11">
        <v>12</v>
      </c>
      <c r="E85" s="12">
        <f t="shared" si="5"/>
        <v>141.5</v>
      </c>
    </row>
    <row r="86" spans="1:5" ht="12.75">
      <c r="A86" s="6" t="str">
        <f>Basis!A86</f>
        <v>AST 4</v>
      </c>
      <c r="B86" s="8">
        <v>5</v>
      </c>
      <c r="C86" s="8">
        <v>1607</v>
      </c>
      <c r="D86" s="11">
        <v>12</v>
      </c>
      <c r="E86" s="12">
        <f t="shared" si="5"/>
        <v>133.91666666666666</v>
      </c>
    </row>
    <row r="87" spans="1:5" ht="12.75">
      <c r="A87" s="6" t="str">
        <f>Basis!A87</f>
        <v>TK  2</v>
      </c>
      <c r="B87" s="8">
        <v>9</v>
      </c>
      <c r="C87" s="8">
        <v>1882</v>
      </c>
      <c r="D87" s="11">
        <v>12</v>
      </c>
      <c r="E87" s="12">
        <f t="shared" si="5"/>
        <v>156.83333333333334</v>
      </c>
    </row>
    <row r="88" spans="1:5" ht="12.75">
      <c r="A88" s="6" t="str">
        <f>Basis!A88</f>
        <v>OIL 4</v>
      </c>
      <c r="B88" s="8">
        <v>8</v>
      </c>
      <c r="C88" s="8">
        <v>1841</v>
      </c>
      <c r="D88" s="11">
        <v>12</v>
      </c>
      <c r="E88" s="12">
        <f t="shared" si="5"/>
        <v>153.41666666666666</v>
      </c>
    </row>
    <row r="89" spans="1:5" ht="12.75">
      <c r="A89" s="6" t="str">
        <f>Basis!A89</f>
        <v>LEX 2</v>
      </c>
      <c r="B89" s="8">
        <v>2</v>
      </c>
      <c r="C89" s="8">
        <v>1545</v>
      </c>
      <c r="D89" s="11">
        <v>12</v>
      </c>
      <c r="E89" s="12">
        <f t="shared" si="5"/>
        <v>128.75</v>
      </c>
    </row>
    <row r="90" spans="1:5" ht="12.75">
      <c r="A90" s="6" t="str">
        <f>Basis!A90</f>
        <v>CIT 2</v>
      </c>
      <c r="B90" s="8">
        <v>4</v>
      </c>
      <c r="C90" s="8">
        <v>1605</v>
      </c>
      <c r="D90" s="11">
        <v>12</v>
      </c>
      <c r="E90" s="12">
        <f t="shared" si="5"/>
        <v>133.75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9</v>
      </c>
      <c r="C97" s="8">
        <v>1801</v>
      </c>
      <c r="D97" s="11">
        <v>12</v>
      </c>
      <c r="E97" s="12">
        <f>IF(OR(C97="",C97=0),"",C97/D97)</f>
        <v>150.08333333333334</v>
      </c>
    </row>
    <row r="98" spans="1:5" ht="12.75">
      <c r="A98" s="6" t="str">
        <f>Basis!A98</f>
        <v>HVB 4</v>
      </c>
      <c r="B98" s="8">
        <v>8</v>
      </c>
      <c r="C98" s="8">
        <v>1795</v>
      </c>
      <c r="D98" s="11">
        <v>12</v>
      </c>
      <c r="E98" s="12">
        <f aca="true" t="shared" si="6" ref="E98:E106">IF(OR(C98="",C98=0),"",C98/D98)</f>
        <v>149.58333333333334</v>
      </c>
    </row>
    <row r="99" spans="1:5" ht="12.75">
      <c r="A99" s="6" t="str">
        <f>Basis!A99</f>
        <v>TA  1</v>
      </c>
      <c r="B99" s="8">
        <v>10</v>
      </c>
      <c r="C99" s="8">
        <v>1843</v>
      </c>
      <c r="D99" s="11">
        <v>12</v>
      </c>
      <c r="E99" s="12">
        <f t="shared" si="6"/>
        <v>153.58333333333334</v>
      </c>
    </row>
    <row r="100" spans="1:5" ht="12.75">
      <c r="A100" s="6" t="str">
        <f>Basis!A100</f>
        <v>G+J 4</v>
      </c>
      <c r="B100" s="8">
        <v>4</v>
      </c>
      <c r="C100" s="8">
        <v>1649</v>
      </c>
      <c r="D100" s="11">
        <v>12</v>
      </c>
      <c r="E100" s="12">
        <f t="shared" si="6"/>
        <v>137.41666666666666</v>
      </c>
    </row>
    <row r="101" spans="1:5" ht="12.75">
      <c r="A101" s="6" t="str">
        <f>Basis!A101</f>
        <v>GG  1</v>
      </c>
      <c r="B101" s="8">
        <v>6</v>
      </c>
      <c r="C101" s="8">
        <v>1678</v>
      </c>
      <c r="D101" s="11">
        <v>12</v>
      </c>
      <c r="E101" s="12">
        <f t="shared" si="6"/>
        <v>139.83333333333334</v>
      </c>
    </row>
    <row r="102" spans="1:5" ht="12.75">
      <c r="A102" s="6" t="str">
        <f>Basis!A102</f>
        <v>HHA 7</v>
      </c>
      <c r="B102" s="8">
        <v>3</v>
      </c>
      <c r="C102" s="8">
        <v>1633</v>
      </c>
      <c r="D102" s="11">
        <v>12</v>
      </c>
      <c r="E102" s="12">
        <f t="shared" si="6"/>
        <v>136.08333333333334</v>
      </c>
    </row>
    <row r="103" spans="1:5" ht="12.75">
      <c r="A103" s="6" t="str">
        <f>Basis!A103</f>
        <v>ESW 4</v>
      </c>
      <c r="B103" s="8">
        <v>5</v>
      </c>
      <c r="C103" s="8">
        <v>1659</v>
      </c>
      <c r="D103" s="11">
        <v>12</v>
      </c>
      <c r="E103" s="12">
        <f t="shared" si="6"/>
        <v>138.25</v>
      </c>
    </row>
    <row r="104" spans="1:5" ht="12.75">
      <c r="A104" s="6" t="str">
        <f>Basis!A104</f>
        <v>SGS 4</v>
      </c>
      <c r="B104" s="8">
        <v>7</v>
      </c>
      <c r="C104" s="8">
        <v>1692</v>
      </c>
      <c r="D104" s="11">
        <v>12</v>
      </c>
      <c r="E104" s="12">
        <f t="shared" si="6"/>
        <v>141</v>
      </c>
    </row>
    <row r="105" spans="1:5" ht="12.75">
      <c r="A105" s="6" t="str">
        <f>Basis!A105</f>
        <v>DRG 5</v>
      </c>
      <c r="B105" s="8">
        <v>2</v>
      </c>
      <c r="C105" s="8">
        <v>1291</v>
      </c>
      <c r="D105" s="11">
        <v>9</v>
      </c>
      <c r="E105" s="12">
        <f t="shared" si="6"/>
        <v>143.44444444444446</v>
      </c>
    </row>
    <row r="106" spans="1:5" ht="12.75">
      <c r="A106" s="6" t="str">
        <f>Basis!A106</f>
        <v>LEX 1</v>
      </c>
      <c r="B106" s="8">
        <v>0</v>
      </c>
      <c r="C106" s="8">
        <v>0</v>
      </c>
      <c r="D106" s="11">
        <v>0</v>
      </c>
      <c r="E106" s="12">
        <f t="shared" si="6"/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4:M107"/>
  <sheetViews>
    <sheetView zoomScale="102" zoomScaleNormal="102" zoomScalePageLayoutView="0" workbookViewId="0" topLeftCell="A76">
      <selection activeCell="I61" sqref="I61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9</v>
      </c>
      <c r="C7" s="8">
        <v>2294</v>
      </c>
      <c r="D7" s="11">
        <v>12</v>
      </c>
      <c r="E7" s="12">
        <f>IF(OR(C7="",C7=0),"",C7/D7)</f>
        <v>191.16666666666666</v>
      </c>
    </row>
    <row r="8" spans="1:5" ht="12.75">
      <c r="A8" s="6" t="str">
        <f>Basis!A8</f>
        <v>DA  1</v>
      </c>
      <c r="B8" s="8">
        <v>10</v>
      </c>
      <c r="C8" s="8">
        <v>2362</v>
      </c>
      <c r="D8" s="11">
        <v>12</v>
      </c>
      <c r="E8" s="12">
        <f aca="true" t="shared" si="0" ref="E8:E16">IF(OR(C8="",C8=0),"",C8/D8)</f>
        <v>196.83333333333334</v>
      </c>
    </row>
    <row r="9" spans="1:5" ht="12.75">
      <c r="A9" s="6" t="str">
        <f>Basis!A9</f>
        <v>SID 1</v>
      </c>
      <c r="B9" s="8">
        <v>5</v>
      </c>
      <c r="C9" s="8">
        <v>2141</v>
      </c>
      <c r="D9" s="11">
        <v>12</v>
      </c>
      <c r="E9" s="12">
        <f t="shared" si="0"/>
        <v>178.41666666666666</v>
      </c>
    </row>
    <row r="10" spans="1:5" ht="12.75">
      <c r="A10" s="6" t="str">
        <f>Basis!A10</f>
        <v>TCH 1</v>
      </c>
      <c r="B10" s="8">
        <v>2</v>
      </c>
      <c r="C10" s="8">
        <v>2023</v>
      </c>
      <c r="D10" s="11">
        <v>12</v>
      </c>
      <c r="E10" s="12">
        <f t="shared" si="0"/>
        <v>168.58333333333334</v>
      </c>
    </row>
    <row r="11" spans="1:5" ht="12.75">
      <c r="A11" s="6" t="str">
        <f>Basis!A11</f>
        <v>HOL 1</v>
      </c>
      <c r="B11" s="8">
        <v>7</v>
      </c>
      <c r="C11" s="8">
        <v>2205</v>
      </c>
      <c r="D11" s="11">
        <v>12</v>
      </c>
      <c r="E11" s="12">
        <f t="shared" si="0"/>
        <v>183.75</v>
      </c>
    </row>
    <row r="12" spans="1:5" ht="12.75">
      <c r="A12" s="6" t="str">
        <f>Basis!A12</f>
        <v>AIR 1</v>
      </c>
      <c r="B12" s="8">
        <v>8</v>
      </c>
      <c r="C12" s="8">
        <v>2251</v>
      </c>
      <c r="D12" s="11">
        <v>12</v>
      </c>
      <c r="E12" s="12">
        <f t="shared" si="0"/>
        <v>187.58333333333334</v>
      </c>
    </row>
    <row r="13" spans="1:5" ht="12.75">
      <c r="A13" s="6" t="str">
        <f>Basis!A13</f>
        <v>ALL 1</v>
      </c>
      <c r="B13" s="8">
        <v>1</v>
      </c>
      <c r="C13" s="8">
        <v>1938</v>
      </c>
      <c r="D13" s="11">
        <v>12</v>
      </c>
      <c r="E13" s="12">
        <f t="shared" si="0"/>
        <v>161.5</v>
      </c>
    </row>
    <row r="14" spans="1:5" ht="12.75">
      <c r="A14" s="6" t="str">
        <f>Basis!A14</f>
        <v>ESW 1</v>
      </c>
      <c r="B14" s="8">
        <v>3</v>
      </c>
      <c r="C14" s="8">
        <v>2066</v>
      </c>
      <c r="D14" s="11">
        <v>12</v>
      </c>
      <c r="E14" s="12">
        <f t="shared" si="0"/>
        <v>172.16666666666666</v>
      </c>
    </row>
    <row r="15" spans="1:5" ht="12.75">
      <c r="A15" s="6" t="str">
        <f>Basis!A15</f>
        <v>BVT 3</v>
      </c>
      <c r="B15" s="8">
        <v>4</v>
      </c>
      <c r="C15" s="8">
        <v>2084</v>
      </c>
      <c r="D15" s="11">
        <v>12</v>
      </c>
      <c r="E15" s="12">
        <f t="shared" si="0"/>
        <v>173.66666666666666</v>
      </c>
    </row>
    <row r="16" spans="1:5" ht="12.75">
      <c r="A16" s="6" t="str">
        <f>Basis!A16</f>
        <v>HHA 1</v>
      </c>
      <c r="B16" s="8">
        <v>6</v>
      </c>
      <c r="C16" s="8">
        <v>2152</v>
      </c>
      <c r="D16" s="11">
        <v>12</v>
      </c>
      <c r="E16" s="12">
        <f t="shared" si="0"/>
        <v>179.33333333333334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1</v>
      </c>
      <c r="C22" s="8">
        <v>1888</v>
      </c>
      <c r="D22" s="11">
        <v>12</v>
      </c>
      <c r="E22" s="12">
        <f>IF(OR(C22="",C22=0),"",C22/D22)</f>
        <v>157.33333333333334</v>
      </c>
    </row>
    <row r="23" spans="1:5" ht="12.75">
      <c r="A23" s="6" t="str">
        <f>Basis!A23</f>
        <v>BWV 3</v>
      </c>
      <c r="B23" s="8">
        <v>9</v>
      </c>
      <c r="C23" s="8">
        <v>2203</v>
      </c>
      <c r="D23" s="11">
        <v>12</v>
      </c>
      <c r="E23" s="12">
        <f aca="true" t="shared" si="1" ref="E23:E31">IF(OR(C23="",C23=0),"",C23/D23)</f>
        <v>183.58333333333334</v>
      </c>
    </row>
    <row r="24" spans="1:5" ht="12.75">
      <c r="A24" s="6" t="str">
        <f>Basis!A24</f>
        <v>BVT 2</v>
      </c>
      <c r="B24" s="8">
        <v>10</v>
      </c>
      <c r="C24" s="8">
        <v>2301</v>
      </c>
      <c r="D24" s="11">
        <v>12</v>
      </c>
      <c r="E24" s="12">
        <f t="shared" si="1"/>
        <v>191.75</v>
      </c>
    </row>
    <row r="25" spans="1:5" ht="12.75">
      <c r="A25" s="6" t="str">
        <f>Basis!A25</f>
        <v>P13 1</v>
      </c>
      <c r="B25" s="8">
        <v>4</v>
      </c>
      <c r="C25" s="8">
        <v>1983</v>
      </c>
      <c r="D25" s="11">
        <v>12</v>
      </c>
      <c r="E25" s="12">
        <f t="shared" si="1"/>
        <v>165.25</v>
      </c>
    </row>
    <row r="26" spans="1:5" ht="12.75">
      <c r="A26" s="6" t="str">
        <f>Basis!A26</f>
        <v>JH  1</v>
      </c>
      <c r="B26" s="8">
        <v>6</v>
      </c>
      <c r="C26" s="8">
        <v>2070</v>
      </c>
      <c r="D26" s="11">
        <v>12</v>
      </c>
      <c r="E26" s="12">
        <f t="shared" si="1"/>
        <v>172.5</v>
      </c>
    </row>
    <row r="27" spans="1:5" ht="12.75">
      <c r="A27" s="6" t="str">
        <f>Basis!A27</f>
        <v>WLW 1</v>
      </c>
      <c r="B27" s="8">
        <v>3</v>
      </c>
      <c r="C27" s="8">
        <v>1967</v>
      </c>
      <c r="D27" s="11">
        <v>12</v>
      </c>
      <c r="E27" s="12">
        <f t="shared" si="1"/>
        <v>163.91666666666666</v>
      </c>
    </row>
    <row r="28" spans="1:5" ht="12.75">
      <c r="A28" s="6" t="str">
        <f>Basis!A28</f>
        <v>HHA 2</v>
      </c>
      <c r="B28" s="8">
        <v>8</v>
      </c>
      <c r="C28" s="8">
        <v>2189</v>
      </c>
      <c r="D28" s="11">
        <v>12</v>
      </c>
      <c r="E28" s="12">
        <f t="shared" si="1"/>
        <v>182.41666666666666</v>
      </c>
    </row>
    <row r="29" spans="1:5" ht="12.75">
      <c r="A29" s="6" t="str">
        <f>Basis!A29</f>
        <v>EG  1</v>
      </c>
      <c r="B29" s="8">
        <v>2</v>
      </c>
      <c r="C29" s="8">
        <v>1893</v>
      </c>
      <c r="D29" s="11">
        <v>12</v>
      </c>
      <c r="E29" s="12">
        <f t="shared" si="1"/>
        <v>157.75</v>
      </c>
    </row>
    <row r="30" spans="1:5" ht="12.75">
      <c r="A30" s="6" t="str">
        <f>Basis!A30</f>
        <v>VEH 2</v>
      </c>
      <c r="B30" s="8">
        <v>5</v>
      </c>
      <c r="C30" s="8">
        <v>2028</v>
      </c>
      <c r="D30" s="11">
        <v>12</v>
      </c>
      <c r="E30" s="12">
        <f t="shared" si="1"/>
        <v>169</v>
      </c>
    </row>
    <row r="31" spans="1:5" ht="12.75">
      <c r="A31" s="6" t="str">
        <f>Basis!A31</f>
        <v>VOF 3</v>
      </c>
      <c r="B31" s="8">
        <v>7</v>
      </c>
      <c r="C31" s="8">
        <v>2166</v>
      </c>
      <c r="D31" s="11">
        <v>12</v>
      </c>
      <c r="E31" s="12">
        <f t="shared" si="1"/>
        <v>180.5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6</v>
      </c>
      <c r="C37" s="8">
        <v>2052</v>
      </c>
      <c r="D37" s="11">
        <v>12</v>
      </c>
      <c r="E37" s="12">
        <f>IF(OR(C37="",C37=0),"",C37/D37)</f>
        <v>171</v>
      </c>
    </row>
    <row r="38" spans="1:5" ht="12.75">
      <c r="A38" s="6" t="str">
        <f>Basis!A38</f>
        <v>HFT 1</v>
      </c>
      <c r="B38" s="8">
        <v>4</v>
      </c>
      <c r="C38" s="8">
        <v>1988</v>
      </c>
      <c r="D38" s="11">
        <v>12</v>
      </c>
      <c r="E38" s="12">
        <f aca="true" t="shared" si="2" ref="E38:E46">IF(OR(C38="",C38=0),"",C38/D38)</f>
        <v>165.66666666666666</v>
      </c>
    </row>
    <row r="39" spans="1:5" ht="12.75">
      <c r="A39" s="6" t="str">
        <f>Basis!A39</f>
        <v>HAS 4</v>
      </c>
      <c r="B39" s="8">
        <v>7</v>
      </c>
      <c r="C39" s="8">
        <v>2061</v>
      </c>
      <c r="D39" s="11">
        <v>12</v>
      </c>
      <c r="E39" s="12">
        <f t="shared" si="2"/>
        <v>171.75</v>
      </c>
    </row>
    <row r="40" spans="1:5" ht="12.75">
      <c r="A40" s="6" t="str">
        <f>Basis!A40</f>
        <v>HHA 3</v>
      </c>
      <c r="B40" s="8">
        <v>10</v>
      </c>
      <c r="C40" s="8">
        <v>2145</v>
      </c>
      <c r="D40" s="11">
        <v>12</v>
      </c>
      <c r="E40" s="12">
        <f t="shared" si="2"/>
        <v>178.75</v>
      </c>
    </row>
    <row r="41" spans="1:5" ht="12.75">
      <c r="A41" s="6" t="str">
        <f>Basis!A41</f>
        <v>P11 1</v>
      </c>
      <c r="B41" s="8">
        <v>1</v>
      </c>
      <c r="C41" s="8">
        <v>1794</v>
      </c>
      <c r="D41" s="11">
        <v>12</v>
      </c>
      <c r="E41" s="12">
        <f t="shared" si="2"/>
        <v>149.5</v>
      </c>
    </row>
    <row r="42" spans="1:5" ht="12.75">
      <c r="A42" s="6" t="str">
        <f>Basis!A42</f>
        <v>AST 1</v>
      </c>
      <c r="B42" s="8">
        <v>9</v>
      </c>
      <c r="C42" s="8">
        <v>2137</v>
      </c>
      <c r="D42" s="11">
        <v>12</v>
      </c>
      <c r="E42" s="12">
        <f t="shared" si="2"/>
        <v>178.08333333333334</v>
      </c>
    </row>
    <row r="43" spans="1:5" ht="12.75">
      <c r="A43" s="6" t="str">
        <f>Basis!A43</f>
        <v>ED  3</v>
      </c>
      <c r="B43" s="8">
        <v>3</v>
      </c>
      <c r="C43" s="8">
        <v>1860</v>
      </c>
      <c r="D43" s="11">
        <v>12</v>
      </c>
      <c r="E43" s="12">
        <f t="shared" si="2"/>
        <v>155</v>
      </c>
    </row>
    <row r="44" spans="1:5" ht="12.75">
      <c r="A44" s="6" t="str">
        <f>Basis!A44</f>
        <v>LSV 3</v>
      </c>
      <c r="B44" s="8">
        <v>5</v>
      </c>
      <c r="C44" s="8">
        <v>2022</v>
      </c>
      <c r="D44" s="11">
        <v>12</v>
      </c>
      <c r="E44" s="12">
        <f t="shared" si="2"/>
        <v>168.5</v>
      </c>
    </row>
    <row r="45" spans="1:5" ht="12.75">
      <c r="A45" s="6" t="str">
        <f>Basis!A45</f>
        <v>P2  3</v>
      </c>
      <c r="B45" s="8">
        <v>2</v>
      </c>
      <c r="C45" s="8">
        <v>1842</v>
      </c>
      <c r="D45" s="11">
        <v>12</v>
      </c>
      <c r="E45" s="12">
        <f t="shared" si="2"/>
        <v>153.5</v>
      </c>
    </row>
    <row r="46" spans="1:5" ht="12.75">
      <c r="A46" s="6" t="str">
        <f>Basis!A46</f>
        <v>HLA 1</v>
      </c>
      <c r="B46" s="8">
        <v>8</v>
      </c>
      <c r="C46" s="8">
        <v>2133</v>
      </c>
      <c r="D46" s="11">
        <v>12</v>
      </c>
      <c r="E46" s="12">
        <f t="shared" si="2"/>
        <v>177.75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4</v>
      </c>
      <c r="C52" s="8">
        <v>1862</v>
      </c>
      <c r="D52" s="11">
        <v>12</v>
      </c>
      <c r="E52" s="12">
        <f>IF(OR(C52="",C52=0),"",C52/D52)</f>
        <v>155.16666666666666</v>
      </c>
    </row>
    <row r="53" spans="1:5" ht="12.75">
      <c r="A53" s="6" t="str">
        <f>Basis!A53</f>
        <v>ED  5</v>
      </c>
      <c r="B53" s="8">
        <v>8</v>
      </c>
      <c r="C53" s="8">
        <v>1994</v>
      </c>
      <c r="D53" s="11">
        <v>12</v>
      </c>
      <c r="E53" s="12">
        <f aca="true" t="shared" si="3" ref="E53:E61">IF(OR(C53="",C53=0),"",C53/D53)</f>
        <v>166.16666666666666</v>
      </c>
    </row>
    <row r="54" spans="1:5" ht="12.75">
      <c r="A54" s="6" t="str">
        <f>Basis!A54</f>
        <v>HVB 2</v>
      </c>
      <c r="B54" s="8">
        <v>1</v>
      </c>
      <c r="C54" s="8">
        <v>1682</v>
      </c>
      <c r="D54" s="11">
        <v>12</v>
      </c>
      <c r="E54" s="12">
        <f t="shared" si="3"/>
        <v>140.16666666666666</v>
      </c>
    </row>
    <row r="55" spans="1:5" ht="12.75">
      <c r="A55" s="6" t="str">
        <f>Basis!A55</f>
        <v>BWV 7</v>
      </c>
      <c r="B55" s="8">
        <v>3</v>
      </c>
      <c r="C55" s="8">
        <v>1803</v>
      </c>
      <c r="D55" s="11">
        <v>12</v>
      </c>
      <c r="E55" s="12">
        <f t="shared" si="3"/>
        <v>150.25</v>
      </c>
    </row>
    <row r="56" spans="1:5" ht="12.75">
      <c r="A56" s="6" t="str">
        <f>Basis!A56</f>
        <v>EON 2</v>
      </c>
      <c r="B56" s="8">
        <v>5</v>
      </c>
      <c r="C56" s="8">
        <v>1889</v>
      </c>
      <c r="D56" s="11">
        <v>12</v>
      </c>
      <c r="E56" s="12">
        <f t="shared" si="3"/>
        <v>157.41666666666666</v>
      </c>
    </row>
    <row r="57" spans="1:5" ht="12.75">
      <c r="A57" s="6" t="str">
        <f>Basis!A57</f>
        <v>MON 1</v>
      </c>
      <c r="B57" s="8">
        <v>9</v>
      </c>
      <c r="C57" s="8">
        <v>2019</v>
      </c>
      <c r="D57" s="11">
        <v>12</v>
      </c>
      <c r="E57" s="12">
        <f t="shared" si="3"/>
        <v>168.25</v>
      </c>
    </row>
    <row r="58" spans="1:5" ht="12.75">
      <c r="A58" s="6" t="str">
        <f>Basis!A58</f>
        <v>HAS 10</v>
      </c>
      <c r="B58" s="8">
        <v>6</v>
      </c>
      <c r="C58" s="8">
        <v>1896</v>
      </c>
      <c r="D58" s="11">
        <v>12</v>
      </c>
      <c r="E58" s="12">
        <f t="shared" si="3"/>
        <v>158</v>
      </c>
    </row>
    <row r="59" spans="1:5" ht="12.75">
      <c r="A59" s="6" t="str">
        <f>Basis!A59</f>
        <v>JH  3</v>
      </c>
      <c r="B59" s="8">
        <v>2</v>
      </c>
      <c r="C59" s="8">
        <v>1709</v>
      </c>
      <c r="D59" s="11">
        <v>12</v>
      </c>
      <c r="E59" s="12">
        <f t="shared" si="3"/>
        <v>142.41666666666666</v>
      </c>
    </row>
    <row r="60" spans="1:5" ht="12.75">
      <c r="A60" s="6" t="str">
        <f>Basis!A60</f>
        <v>KRV 1</v>
      </c>
      <c r="B60" s="8">
        <v>7</v>
      </c>
      <c r="C60" s="8">
        <v>1993</v>
      </c>
      <c r="D60" s="11">
        <v>12</v>
      </c>
      <c r="E60" s="12">
        <f t="shared" si="3"/>
        <v>166.08333333333334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2091</v>
      </c>
      <c r="D67" s="11">
        <v>12</v>
      </c>
      <c r="E67" s="12">
        <f>IF(OR(C67="",C67=0),"",C67/D67)</f>
        <v>174.25</v>
      </c>
    </row>
    <row r="68" spans="1:5" ht="12.75">
      <c r="A68" s="6" t="str">
        <f>Basis!A68</f>
        <v>DRG 4</v>
      </c>
      <c r="B68" s="8">
        <v>4</v>
      </c>
      <c r="C68" s="8">
        <v>1848</v>
      </c>
      <c r="D68" s="11">
        <v>12</v>
      </c>
      <c r="E68" s="12">
        <f aca="true" t="shared" si="4" ref="E68:E76">IF(OR(C68="",C68=0),"",C68/D68)</f>
        <v>154</v>
      </c>
    </row>
    <row r="69" spans="1:5" ht="12.75">
      <c r="A69" s="6" t="str">
        <f>Basis!A69</f>
        <v>BAC 1</v>
      </c>
      <c r="B69" s="8">
        <v>5</v>
      </c>
      <c r="C69" s="8">
        <v>1862</v>
      </c>
      <c r="D69" s="11">
        <v>12</v>
      </c>
      <c r="E69" s="12">
        <f t="shared" si="4"/>
        <v>155.16666666666666</v>
      </c>
    </row>
    <row r="70" spans="1:5" ht="12.75">
      <c r="A70" s="6" t="str">
        <f>Basis!A70</f>
        <v>HHA 5</v>
      </c>
      <c r="B70" s="8">
        <v>7</v>
      </c>
      <c r="C70" s="8">
        <v>1892</v>
      </c>
      <c r="D70" s="11">
        <v>12</v>
      </c>
      <c r="E70" s="12">
        <f t="shared" si="4"/>
        <v>157.66666666666666</v>
      </c>
    </row>
    <row r="71" spans="1:5" ht="12.75">
      <c r="A71" s="6" t="str">
        <f>Basis!A71</f>
        <v>HLA 3</v>
      </c>
      <c r="B71" s="8">
        <v>1</v>
      </c>
      <c r="C71" s="8">
        <v>1185</v>
      </c>
      <c r="D71" s="11">
        <v>9</v>
      </c>
      <c r="E71" s="12">
        <f t="shared" si="4"/>
        <v>131.66666666666666</v>
      </c>
    </row>
    <row r="72" spans="1:5" ht="12.75">
      <c r="A72" s="6" t="str">
        <f>Basis!A72</f>
        <v>VTG 1</v>
      </c>
      <c r="B72" s="8">
        <v>2</v>
      </c>
      <c r="C72" s="8">
        <v>1587</v>
      </c>
      <c r="D72" s="11">
        <v>12</v>
      </c>
      <c r="E72" s="12">
        <f t="shared" si="4"/>
        <v>132.25</v>
      </c>
    </row>
    <row r="73" spans="1:5" ht="12.75">
      <c r="A73" s="6" t="str">
        <f>Basis!A73</f>
        <v>HVB 3</v>
      </c>
      <c r="B73" s="8">
        <v>6</v>
      </c>
      <c r="C73" s="8">
        <v>1875</v>
      </c>
      <c r="D73" s="11">
        <v>12</v>
      </c>
      <c r="E73" s="12">
        <f t="shared" si="4"/>
        <v>156.25</v>
      </c>
    </row>
    <row r="74" spans="1:5" ht="12.75">
      <c r="A74" s="6" t="str">
        <f>Basis!A74</f>
        <v>HAS 13</v>
      </c>
      <c r="B74" s="8">
        <v>3</v>
      </c>
      <c r="C74" s="8">
        <v>1839</v>
      </c>
      <c r="D74" s="11">
        <v>12</v>
      </c>
      <c r="E74" s="12">
        <f t="shared" si="4"/>
        <v>153.25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1934</v>
      </c>
      <c r="D82" s="11">
        <v>12</v>
      </c>
      <c r="E82" s="12">
        <f>IF(OR(C82="",C82=0),"",C82/D82)</f>
        <v>161.16666666666666</v>
      </c>
    </row>
    <row r="83" spans="1:5" ht="12.75">
      <c r="A83" s="6" t="str">
        <f>Basis!A83</f>
        <v>SID 8</v>
      </c>
      <c r="B83" s="8">
        <v>8</v>
      </c>
      <c r="C83" s="8">
        <v>1741</v>
      </c>
      <c r="D83" s="11">
        <v>12</v>
      </c>
      <c r="E83" s="12">
        <f aca="true" t="shared" si="5" ref="E83:E91">IF(OR(C83="",C83=0),"",C83/D83)</f>
        <v>145.08333333333334</v>
      </c>
    </row>
    <row r="84" spans="1:5" ht="12.75">
      <c r="A84" s="6" t="str">
        <f>Basis!A84</f>
        <v>HHA 6</v>
      </c>
      <c r="B84" s="8">
        <v>7</v>
      </c>
      <c r="C84" s="8">
        <v>1693</v>
      </c>
      <c r="D84" s="11">
        <v>12</v>
      </c>
      <c r="E84" s="12">
        <f t="shared" si="5"/>
        <v>141.08333333333334</v>
      </c>
    </row>
    <row r="85" spans="1:5" ht="12.75">
      <c r="A85" s="6" t="str">
        <f>Basis!A85</f>
        <v>DKY 2</v>
      </c>
      <c r="B85" s="8">
        <v>1</v>
      </c>
      <c r="C85" s="8">
        <v>1064</v>
      </c>
      <c r="D85" s="11">
        <v>9</v>
      </c>
      <c r="E85" s="12">
        <f t="shared" si="5"/>
        <v>118.22222222222223</v>
      </c>
    </row>
    <row r="86" spans="1:5" ht="12.75">
      <c r="A86" s="6" t="str">
        <f>Basis!A86</f>
        <v>AST 4</v>
      </c>
      <c r="B86" s="8">
        <v>5.5</v>
      </c>
      <c r="C86" s="8">
        <v>1547</v>
      </c>
      <c r="D86" s="11">
        <v>12</v>
      </c>
      <c r="E86" s="12">
        <f t="shared" si="5"/>
        <v>128.91666666666666</v>
      </c>
    </row>
    <row r="87" spans="1:5" ht="12.75">
      <c r="A87" s="6" t="str">
        <f>Basis!A87</f>
        <v>TK  2</v>
      </c>
      <c r="B87" s="8">
        <v>3</v>
      </c>
      <c r="C87" s="8">
        <v>1176</v>
      </c>
      <c r="D87" s="11">
        <v>9</v>
      </c>
      <c r="E87" s="12">
        <f t="shared" si="5"/>
        <v>130.66666666666666</v>
      </c>
    </row>
    <row r="88" spans="1:5" ht="12.75">
      <c r="A88" s="6" t="str">
        <f>Basis!A88</f>
        <v>OIL 4</v>
      </c>
      <c r="B88" s="8">
        <v>4</v>
      </c>
      <c r="C88" s="8">
        <v>1518</v>
      </c>
      <c r="D88" s="11">
        <v>12</v>
      </c>
      <c r="E88" s="12">
        <f t="shared" si="5"/>
        <v>126.5</v>
      </c>
    </row>
    <row r="89" spans="1:5" ht="12.75">
      <c r="A89" s="6" t="str">
        <f>Basis!A89</f>
        <v>LEX 2</v>
      </c>
      <c r="B89" s="8">
        <v>2</v>
      </c>
      <c r="C89" s="8">
        <v>1138</v>
      </c>
      <c r="D89" s="11">
        <v>9</v>
      </c>
      <c r="E89" s="12">
        <f t="shared" si="5"/>
        <v>126.44444444444444</v>
      </c>
    </row>
    <row r="90" spans="1:5" ht="12.75">
      <c r="A90" s="6" t="str">
        <f>Basis!A90</f>
        <v>CIT 2</v>
      </c>
      <c r="B90" s="8">
        <v>5.5</v>
      </c>
      <c r="C90" s="8">
        <v>1547</v>
      </c>
      <c r="D90" s="11">
        <v>12</v>
      </c>
      <c r="E90" s="12">
        <f t="shared" si="5"/>
        <v>128.91666666666666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13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  <c r="J96" s="23"/>
      <c r="K96" s="24"/>
      <c r="L96" s="74"/>
      <c r="M96" s="74"/>
    </row>
    <row r="97" spans="1:13" ht="12.75">
      <c r="A97" s="6" t="str">
        <f>Basis!A97</f>
        <v>NA  4</v>
      </c>
      <c r="B97" s="8">
        <v>7</v>
      </c>
      <c r="C97" s="8">
        <v>1693</v>
      </c>
      <c r="D97" s="11">
        <v>12</v>
      </c>
      <c r="E97" s="12">
        <f>IF(OR(C97="",C97=0),"",C97/D97)</f>
        <v>141.08333333333334</v>
      </c>
      <c r="J97" s="7"/>
      <c r="K97" s="4"/>
      <c r="L97" s="73"/>
      <c r="M97" s="73"/>
    </row>
    <row r="98" spans="1:13" ht="12.75">
      <c r="A98" s="6" t="str">
        <f>Basis!A98</f>
        <v>HVB 4</v>
      </c>
      <c r="B98" s="8">
        <v>5</v>
      </c>
      <c r="C98" s="8">
        <v>1609</v>
      </c>
      <c r="D98" s="11">
        <v>12</v>
      </c>
      <c r="E98" s="12">
        <f aca="true" t="shared" si="6" ref="E98:E106">IF(OR(C98="",C98=0),"",C98/D98)</f>
        <v>134.08333333333334</v>
      </c>
      <c r="J98" s="7"/>
      <c r="K98" s="4"/>
      <c r="L98" s="73"/>
      <c r="M98" s="73"/>
    </row>
    <row r="99" spans="1:13" ht="12.75">
      <c r="A99" s="6" t="str">
        <f>Basis!A99</f>
        <v>TA  1</v>
      </c>
      <c r="B99" s="8">
        <v>10</v>
      </c>
      <c r="C99" s="8">
        <v>1907</v>
      </c>
      <c r="D99" s="11">
        <v>12</v>
      </c>
      <c r="E99" s="12">
        <f t="shared" si="6"/>
        <v>158.91666666666666</v>
      </c>
      <c r="J99" s="7"/>
      <c r="K99" s="4"/>
      <c r="L99" s="73"/>
      <c r="M99" s="73"/>
    </row>
    <row r="100" spans="1:13" ht="12.75">
      <c r="A100" s="6" t="str">
        <f>Basis!A100</f>
        <v>G+J 4</v>
      </c>
      <c r="B100" s="8">
        <v>3</v>
      </c>
      <c r="C100" s="8">
        <v>1519</v>
      </c>
      <c r="D100" s="11">
        <v>12</v>
      </c>
      <c r="E100" s="12">
        <f t="shared" si="6"/>
        <v>126.58333333333333</v>
      </c>
      <c r="J100" s="7"/>
      <c r="K100" s="4"/>
      <c r="L100" s="73"/>
      <c r="M100" s="73"/>
    </row>
    <row r="101" spans="1:13" ht="12.75">
      <c r="A101" s="6" t="str">
        <f>Basis!A101</f>
        <v>GG  1</v>
      </c>
      <c r="B101" s="8">
        <v>4</v>
      </c>
      <c r="C101" s="8">
        <v>1541</v>
      </c>
      <c r="D101" s="11">
        <v>12</v>
      </c>
      <c r="E101" s="12">
        <f t="shared" si="6"/>
        <v>128.41666666666666</v>
      </c>
      <c r="J101" s="7"/>
      <c r="K101" s="4"/>
      <c r="L101" s="73"/>
      <c r="M101" s="73"/>
    </row>
    <row r="102" spans="1:13" ht="12.75">
      <c r="A102" s="6" t="str">
        <f>Basis!A102</f>
        <v>HHA 7</v>
      </c>
      <c r="B102" s="8">
        <v>6</v>
      </c>
      <c r="C102" s="8">
        <v>1638</v>
      </c>
      <c r="D102" s="11">
        <v>12</v>
      </c>
      <c r="E102" s="12">
        <f t="shared" si="6"/>
        <v>136.5</v>
      </c>
      <c r="J102" s="7"/>
      <c r="K102" s="4"/>
      <c r="L102" s="73"/>
      <c r="M102" s="73"/>
    </row>
    <row r="103" spans="1:13" ht="12.75">
      <c r="A103" s="6" t="str">
        <f>Basis!A103</f>
        <v>ESW 4</v>
      </c>
      <c r="B103" s="8">
        <v>9</v>
      </c>
      <c r="C103" s="8">
        <v>1768</v>
      </c>
      <c r="D103" s="11">
        <v>12</v>
      </c>
      <c r="E103" s="12">
        <f t="shared" si="6"/>
        <v>147.33333333333334</v>
      </c>
      <c r="J103" s="7"/>
      <c r="K103" s="4"/>
      <c r="L103" s="73"/>
      <c r="M103" s="73"/>
    </row>
    <row r="104" spans="1:13" ht="12.75">
      <c r="A104" s="6" t="str">
        <f>Basis!A104</f>
        <v>SGS 4</v>
      </c>
      <c r="B104" s="8">
        <v>8</v>
      </c>
      <c r="C104" s="8">
        <v>1708</v>
      </c>
      <c r="D104" s="11">
        <v>12</v>
      </c>
      <c r="E104" s="12">
        <f t="shared" si="6"/>
        <v>142.33333333333334</v>
      </c>
      <c r="J104" s="7"/>
      <c r="K104" s="4"/>
      <c r="L104" s="73"/>
      <c r="M104" s="73"/>
    </row>
    <row r="105" spans="1:13" ht="12.75">
      <c r="A105" s="6" t="str">
        <f>Basis!A105</f>
        <v>DRG 5</v>
      </c>
      <c r="B105" s="8">
        <v>1</v>
      </c>
      <c r="C105" s="8">
        <v>767</v>
      </c>
      <c r="D105" s="11">
        <v>9</v>
      </c>
      <c r="E105" s="12">
        <f t="shared" si="6"/>
        <v>85.22222222222223</v>
      </c>
      <c r="J105" s="7"/>
      <c r="K105" s="4"/>
      <c r="L105" s="73"/>
      <c r="M105" s="73"/>
    </row>
    <row r="106" spans="1:13" ht="12.75">
      <c r="A106" s="6" t="str">
        <f>Basis!A106</f>
        <v>LEX 1</v>
      </c>
      <c r="B106" s="8">
        <v>2</v>
      </c>
      <c r="C106" s="8">
        <v>1482</v>
      </c>
      <c r="D106" s="11">
        <v>12</v>
      </c>
      <c r="E106" s="12">
        <f t="shared" si="6"/>
        <v>123.5</v>
      </c>
      <c r="J106" s="7"/>
      <c r="K106" s="4"/>
      <c r="L106" s="73"/>
      <c r="M106" s="73"/>
    </row>
    <row r="107" spans="1:13" ht="12.75">
      <c r="A107" t="s">
        <v>20</v>
      </c>
      <c r="B107" s="11"/>
      <c r="C107" s="11"/>
      <c r="D107" s="11"/>
      <c r="E107" s="12"/>
      <c r="J107" s="27" t="s">
        <v>174</v>
      </c>
      <c r="K107" s="4" t="s">
        <v>74</v>
      </c>
      <c r="L107" s="4" t="s">
        <v>74</v>
      </c>
      <c r="M107" s="4" t="s">
        <v>74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/>
  <dimension ref="A4:E107"/>
  <sheetViews>
    <sheetView zoomScale="102" zoomScaleNormal="102" zoomScalePageLayoutView="0" workbookViewId="0" topLeftCell="A79">
      <selection activeCell="D107" sqref="D107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7</v>
      </c>
      <c r="C7" s="8">
        <v>2300</v>
      </c>
      <c r="D7" s="11">
        <v>12</v>
      </c>
      <c r="E7" s="12">
        <f>IF(OR(C7="",C7=0),"",C7/D7)</f>
        <v>191.66666666666666</v>
      </c>
    </row>
    <row r="8" spans="1:5" ht="12.75">
      <c r="A8" s="6" t="str">
        <f>Basis!A8</f>
        <v>DA  1</v>
      </c>
      <c r="B8" s="8">
        <v>4</v>
      </c>
      <c r="C8" s="8">
        <v>2221</v>
      </c>
      <c r="D8" s="11">
        <v>12</v>
      </c>
      <c r="E8" s="12">
        <f aca="true" t="shared" si="0" ref="E8:E16">IF(OR(C8="",C8=0),"",C8/D8)</f>
        <v>185.08333333333334</v>
      </c>
    </row>
    <row r="9" spans="1:5" ht="12.75">
      <c r="A9" s="6" t="str">
        <f>Basis!A9</f>
        <v>SID 1</v>
      </c>
      <c r="B9" s="8">
        <v>10</v>
      </c>
      <c r="C9" s="8">
        <v>2431</v>
      </c>
      <c r="D9" s="11">
        <v>12</v>
      </c>
      <c r="E9" s="12">
        <f t="shared" si="0"/>
        <v>202.58333333333334</v>
      </c>
    </row>
    <row r="10" spans="1:5" ht="12.75">
      <c r="A10" s="6" t="str">
        <f>Basis!A10</f>
        <v>TCH 1</v>
      </c>
      <c r="B10" s="8">
        <v>8</v>
      </c>
      <c r="C10" s="8">
        <v>2336</v>
      </c>
      <c r="D10" s="11">
        <v>12</v>
      </c>
      <c r="E10" s="12">
        <f t="shared" si="0"/>
        <v>194.66666666666666</v>
      </c>
    </row>
    <row r="11" spans="1:5" ht="12.75">
      <c r="A11" s="6" t="str">
        <f>Basis!A11</f>
        <v>HOL 1</v>
      </c>
      <c r="B11" s="8">
        <v>6</v>
      </c>
      <c r="C11" s="8">
        <v>2296</v>
      </c>
      <c r="D11" s="11">
        <v>12</v>
      </c>
      <c r="E11" s="12">
        <f t="shared" si="0"/>
        <v>191.33333333333334</v>
      </c>
    </row>
    <row r="12" spans="1:5" ht="12.75">
      <c r="A12" s="6" t="str">
        <f>Basis!A12</f>
        <v>AIR 1</v>
      </c>
      <c r="B12" s="8">
        <v>3</v>
      </c>
      <c r="C12" s="8">
        <v>2190</v>
      </c>
      <c r="D12" s="11">
        <v>12</v>
      </c>
      <c r="E12" s="12">
        <f t="shared" si="0"/>
        <v>182.5</v>
      </c>
    </row>
    <row r="13" spans="1:5" ht="12.75">
      <c r="A13" s="6" t="str">
        <f>Basis!A13</f>
        <v>ALL 1</v>
      </c>
      <c r="B13" s="8">
        <v>2</v>
      </c>
      <c r="C13" s="8">
        <v>2099</v>
      </c>
      <c r="D13" s="11">
        <v>12</v>
      </c>
      <c r="E13" s="12">
        <f t="shared" si="0"/>
        <v>174.91666666666666</v>
      </c>
    </row>
    <row r="14" spans="1:5" ht="12.75">
      <c r="A14" s="6" t="str">
        <f>Basis!A14</f>
        <v>ESW 1</v>
      </c>
      <c r="B14" s="8">
        <v>1</v>
      </c>
      <c r="C14" s="8">
        <v>2037</v>
      </c>
      <c r="D14" s="11">
        <v>12</v>
      </c>
      <c r="E14" s="12">
        <f t="shared" si="0"/>
        <v>169.75</v>
      </c>
    </row>
    <row r="15" spans="1:5" ht="12.75">
      <c r="A15" s="6" t="str">
        <f>Basis!A15</f>
        <v>BVT 3</v>
      </c>
      <c r="B15" s="8">
        <v>5</v>
      </c>
      <c r="C15" s="8">
        <v>2251</v>
      </c>
      <c r="D15" s="11">
        <v>12</v>
      </c>
      <c r="E15" s="12">
        <f t="shared" si="0"/>
        <v>187.58333333333334</v>
      </c>
    </row>
    <row r="16" spans="1:5" ht="12.75">
      <c r="A16" s="6" t="str">
        <f>Basis!A16</f>
        <v>HHA 1</v>
      </c>
      <c r="B16" s="8">
        <v>9</v>
      </c>
      <c r="C16" s="8">
        <v>2384</v>
      </c>
      <c r="D16" s="11">
        <v>12</v>
      </c>
      <c r="E16" s="12">
        <f t="shared" si="0"/>
        <v>198.66666666666666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3</v>
      </c>
      <c r="C22" s="8">
        <v>2092</v>
      </c>
      <c r="D22" s="11">
        <v>12</v>
      </c>
      <c r="E22" s="12">
        <f>IF(OR(C22="",C22=0),"",C22/D22)</f>
        <v>174.33333333333334</v>
      </c>
    </row>
    <row r="23" spans="1:5" ht="12.75">
      <c r="A23" s="6" t="str">
        <f>Basis!A23</f>
        <v>BWV 3</v>
      </c>
      <c r="B23" s="8">
        <v>1</v>
      </c>
      <c r="C23" s="8">
        <v>2046</v>
      </c>
      <c r="D23" s="11">
        <v>12</v>
      </c>
      <c r="E23" s="12">
        <f aca="true" t="shared" si="1" ref="E23:E31">IF(OR(C23="",C23=0),"",C23/D23)</f>
        <v>170.5</v>
      </c>
    </row>
    <row r="24" spans="1:5" ht="12.75">
      <c r="A24" s="6" t="str">
        <f>Basis!A24</f>
        <v>BVT 2</v>
      </c>
      <c r="B24" s="8">
        <v>5</v>
      </c>
      <c r="C24" s="8">
        <v>2158</v>
      </c>
      <c r="D24" s="11">
        <v>12</v>
      </c>
      <c r="E24" s="12">
        <f t="shared" si="1"/>
        <v>179.83333333333334</v>
      </c>
    </row>
    <row r="25" spans="1:5" ht="12.75">
      <c r="A25" s="6" t="str">
        <f>Basis!A25</f>
        <v>P13 1</v>
      </c>
      <c r="B25" s="8">
        <v>2</v>
      </c>
      <c r="C25" s="8">
        <v>2089</v>
      </c>
      <c r="D25" s="11">
        <v>12</v>
      </c>
      <c r="E25" s="12">
        <f t="shared" si="1"/>
        <v>174.08333333333334</v>
      </c>
    </row>
    <row r="26" spans="1:5" ht="12.75">
      <c r="A26" s="6" t="str">
        <f>Basis!A26</f>
        <v>JH  1</v>
      </c>
      <c r="B26" s="8">
        <v>9</v>
      </c>
      <c r="C26" s="8">
        <v>2239</v>
      </c>
      <c r="D26" s="11">
        <v>12</v>
      </c>
      <c r="E26" s="12">
        <f t="shared" si="1"/>
        <v>186.58333333333334</v>
      </c>
    </row>
    <row r="27" spans="1:5" ht="12.75">
      <c r="A27" s="6" t="str">
        <f>Basis!A27</f>
        <v>WLW 1</v>
      </c>
      <c r="B27" s="8">
        <v>7</v>
      </c>
      <c r="C27" s="8">
        <v>2171</v>
      </c>
      <c r="D27" s="11">
        <v>12</v>
      </c>
      <c r="E27" s="12">
        <f t="shared" si="1"/>
        <v>180.91666666666666</v>
      </c>
    </row>
    <row r="28" spans="1:5" ht="12.75">
      <c r="A28" s="6" t="str">
        <f>Basis!A28</f>
        <v>HHA 2</v>
      </c>
      <c r="B28" s="8">
        <v>8</v>
      </c>
      <c r="C28" s="8">
        <v>2226</v>
      </c>
      <c r="D28" s="11">
        <v>12</v>
      </c>
      <c r="E28" s="12">
        <f t="shared" si="1"/>
        <v>185.5</v>
      </c>
    </row>
    <row r="29" spans="1:5" ht="12.75">
      <c r="A29" s="6" t="str">
        <f>Basis!A29</f>
        <v>EG  1</v>
      </c>
      <c r="B29" s="8">
        <v>4</v>
      </c>
      <c r="C29" s="8">
        <v>2110</v>
      </c>
      <c r="D29" s="11">
        <v>12</v>
      </c>
      <c r="E29" s="12">
        <f t="shared" si="1"/>
        <v>175.83333333333334</v>
      </c>
    </row>
    <row r="30" spans="1:5" ht="12.75">
      <c r="A30" s="6" t="str">
        <f>Basis!A30</f>
        <v>VEH 2</v>
      </c>
      <c r="B30" s="8">
        <v>6</v>
      </c>
      <c r="C30" s="8">
        <v>2167</v>
      </c>
      <c r="D30" s="11">
        <v>12</v>
      </c>
      <c r="E30" s="12">
        <f t="shared" si="1"/>
        <v>180.58333333333334</v>
      </c>
    </row>
    <row r="31" spans="1:5" ht="12.75">
      <c r="A31" s="6" t="str">
        <f>Basis!A31</f>
        <v>VOF 3</v>
      </c>
      <c r="B31" s="8">
        <v>10</v>
      </c>
      <c r="C31" s="8">
        <v>2316</v>
      </c>
      <c r="D31" s="11">
        <v>12</v>
      </c>
      <c r="E31" s="12">
        <f t="shared" si="1"/>
        <v>193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1</v>
      </c>
      <c r="C37" s="8">
        <v>1888</v>
      </c>
      <c r="D37" s="11">
        <v>12</v>
      </c>
      <c r="E37" s="12">
        <f>IF(OR(C37="",C37=0),"",C37/D37)</f>
        <v>157.33333333333334</v>
      </c>
    </row>
    <row r="38" spans="1:5" ht="12.75">
      <c r="A38" s="6" t="str">
        <f>Basis!A38</f>
        <v>HFT 1</v>
      </c>
      <c r="B38" s="8">
        <v>9</v>
      </c>
      <c r="C38" s="8">
        <v>2061</v>
      </c>
      <c r="D38" s="11">
        <v>12</v>
      </c>
      <c r="E38" s="12">
        <f aca="true" t="shared" si="2" ref="E38:E46">IF(OR(C38="",C38=0),"",C38/D38)</f>
        <v>171.75</v>
      </c>
    </row>
    <row r="39" spans="1:5" ht="12.75">
      <c r="A39" s="6" t="str">
        <f>Basis!A39</f>
        <v>HAS 4</v>
      </c>
      <c r="B39" s="8">
        <v>7.5</v>
      </c>
      <c r="C39" s="8">
        <v>2047</v>
      </c>
      <c r="D39" s="11">
        <v>12</v>
      </c>
      <c r="E39" s="12">
        <f t="shared" si="2"/>
        <v>170.58333333333334</v>
      </c>
    </row>
    <row r="40" spans="1:5" ht="12.75">
      <c r="A40" s="6" t="str">
        <f>Basis!A40</f>
        <v>HHA 3</v>
      </c>
      <c r="B40" s="8">
        <v>7.5</v>
      </c>
      <c r="C40" s="8">
        <v>2047</v>
      </c>
      <c r="D40" s="11">
        <v>12</v>
      </c>
      <c r="E40" s="12">
        <f t="shared" si="2"/>
        <v>170.58333333333334</v>
      </c>
    </row>
    <row r="41" spans="1:5" ht="12.75">
      <c r="A41" s="6" t="str">
        <f>Basis!A41</f>
        <v>P11 1</v>
      </c>
      <c r="B41" s="8">
        <v>6</v>
      </c>
      <c r="C41" s="8">
        <v>2043</v>
      </c>
      <c r="D41" s="11">
        <v>12</v>
      </c>
      <c r="E41" s="12">
        <f t="shared" si="2"/>
        <v>170.25</v>
      </c>
    </row>
    <row r="42" spans="1:5" ht="12.75">
      <c r="A42" s="6" t="str">
        <f>Basis!A42</f>
        <v>AST 1</v>
      </c>
      <c r="B42" s="8">
        <v>3</v>
      </c>
      <c r="C42" s="8">
        <v>1925</v>
      </c>
      <c r="D42" s="11">
        <v>12</v>
      </c>
      <c r="E42" s="12">
        <f t="shared" si="2"/>
        <v>160.41666666666666</v>
      </c>
    </row>
    <row r="43" spans="1:5" ht="12.75">
      <c r="A43" s="6" t="str">
        <f>Basis!A43</f>
        <v>ED  3</v>
      </c>
      <c r="B43" s="8">
        <v>2</v>
      </c>
      <c r="C43" s="8">
        <v>1908</v>
      </c>
      <c r="D43" s="11">
        <v>12</v>
      </c>
      <c r="E43" s="12">
        <f t="shared" si="2"/>
        <v>159</v>
      </c>
    </row>
    <row r="44" spans="1:5" ht="12.75">
      <c r="A44" s="6" t="str">
        <f>Basis!A44</f>
        <v>LSV 3</v>
      </c>
      <c r="B44" s="8">
        <v>10</v>
      </c>
      <c r="C44" s="8">
        <v>2141</v>
      </c>
      <c r="D44" s="11">
        <v>12</v>
      </c>
      <c r="E44" s="12">
        <f t="shared" si="2"/>
        <v>178.41666666666666</v>
      </c>
    </row>
    <row r="45" spans="1:5" ht="12.75">
      <c r="A45" s="6" t="str">
        <f>Basis!A45</f>
        <v>P2  3</v>
      </c>
      <c r="B45" s="8">
        <v>4</v>
      </c>
      <c r="C45" s="8">
        <v>1954</v>
      </c>
      <c r="D45" s="11">
        <v>12</v>
      </c>
      <c r="E45" s="12">
        <f t="shared" si="2"/>
        <v>162.83333333333334</v>
      </c>
    </row>
    <row r="46" spans="1:5" ht="12.75">
      <c r="A46" s="6" t="str">
        <f>Basis!A46</f>
        <v>HLA 1</v>
      </c>
      <c r="B46" s="8">
        <v>5</v>
      </c>
      <c r="C46" s="8">
        <v>2026</v>
      </c>
      <c r="D46" s="11">
        <v>12</v>
      </c>
      <c r="E46" s="12">
        <f t="shared" si="2"/>
        <v>168.83333333333334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2</v>
      </c>
      <c r="C52" s="8">
        <v>1836</v>
      </c>
      <c r="D52" s="11">
        <v>12</v>
      </c>
      <c r="E52" s="12">
        <f>IF(OR(C52="",C52=0),"",C52/D52)</f>
        <v>153</v>
      </c>
    </row>
    <row r="53" spans="1:5" ht="12.75">
      <c r="A53" s="6" t="str">
        <f>Basis!A53</f>
        <v>ED  5</v>
      </c>
      <c r="B53" s="8">
        <v>5</v>
      </c>
      <c r="C53" s="8">
        <v>1869</v>
      </c>
      <c r="D53" s="11">
        <v>12</v>
      </c>
      <c r="E53" s="12">
        <f aca="true" t="shared" si="3" ref="E53:E61">IF(OR(C53="",C53=0),"",C53/D53)</f>
        <v>155.75</v>
      </c>
    </row>
    <row r="54" spans="1:5" ht="12.75">
      <c r="A54" s="6" t="str">
        <f>Basis!A54</f>
        <v>HVB 2</v>
      </c>
      <c r="B54" s="8">
        <v>6</v>
      </c>
      <c r="C54" s="8">
        <v>1903</v>
      </c>
      <c r="D54" s="11">
        <v>12</v>
      </c>
      <c r="E54" s="12">
        <f t="shared" si="3"/>
        <v>158.58333333333334</v>
      </c>
    </row>
    <row r="55" spans="1:5" ht="12.75">
      <c r="A55" s="6" t="str">
        <f>Basis!A55</f>
        <v>BWV 7</v>
      </c>
      <c r="B55" s="8">
        <v>4</v>
      </c>
      <c r="C55" s="8">
        <v>1865</v>
      </c>
      <c r="D55" s="11">
        <v>12</v>
      </c>
      <c r="E55" s="12">
        <f t="shared" si="3"/>
        <v>155.41666666666666</v>
      </c>
    </row>
    <row r="56" spans="1:5" ht="12.75">
      <c r="A56" s="6" t="str">
        <f>Basis!A56</f>
        <v>EON 2</v>
      </c>
      <c r="B56" s="8">
        <v>9</v>
      </c>
      <c r="C56" s="8">
        <v>1946</v>
      </c>
      <c r="D56" s="11">
        <v>12</v>
      </c>
      <c r="E56" s="12">
        <f t="shared" si="3"/>
        <v>162.16666666666666</v>
      </c>
    </row>
    <row r="57" spans="1:5" ht="12.75">
      <c r="A57" s="6" t="str">
        <f>Basis!A57</f>
        <v>MON 1</v>
      </c>
      <c r="B57" s="8">
        <v>8</v>
      </c>
      <c r="C57" s="8">
        <v>1919</v>
      </c>
      <c r="D57" s="11">
        <v>12</v>
      </c>
      <c r="E57" s="12">
        <f t="shared" si="3"/>
        <v>159.91666666666666</v>
      </c>
    </row>
    <row r="58" spans="1:5" ht="12.75">
      <c r="A58" s="6" t="str">
        <f>Basis!A58</f>
        <v>HAS 10</v>
      </c>
      <c r="B58" s="8">
        <v>1</v>
      </c>
      <c r="C58" s="8">
        <v>1785</v>
      </c>
      <c r="D58" s="11">
        <v>12</v>
      </c>
      <c r="E58" s="12">
        <f t="shared" si="3"/>
        <v>148.75</v>
      </c>
    </row>
    <row r="59" spans="1:5" ht="12.75">
      <c r="A59" s="6" t="str">
        <f>Basis!A59</f>
        <v>JH  3</v>
      </c>
      <c r="B59" s="8">
        <v>3</v>
      </c>
      <c r="C59" s="8">
        <v>1860</v>
      </c>
      <c r="D59" s="11">
        <v>12</v>
      </c>
      <c r="E59" s="12">
        <f t="shared" si="3"/>
        <v>155</v>
      </c>
    </row>
    <row r="60" spans="1:5" ht="12.75">
      <c r="A60" s="6" t="str">
        <f>Basis!A60</f>
        <v>KRV 1</v>
      </c>
      <c r="B60" s="8">
        <v>7</v>
      </c>
      <c r="C60" s="8">
        <v>1908</v>
      </c>
      <c r="D60" s="11">
        <v>12</v>
      </c>
      <c r="E60" s="12">
        <f t="shared" si="3"/>
        <v>159</v>
      </c>
    </row>
    <row r="61" spans="1:5" ht="12.75">
      <c r="A61" s="6">
        <f>Basis!A61</f>
      </c>
      <c r="B61" s="8"/>
      <c r="C61" s="8"/>
      <c r="D61" s="11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7</v>
      </c>
      <c r="C67" s="8">
        <v>1934</v>
      </c>
      <c r="D67" s="11">
        <v>12</v>
      </c>
      <c r="E67" s="12">
        <f>IF(OR(C67="",C67=0),"",C67/D67)</f>
        <v>161.16666666666666</v>
      </c>
    </row>
    <row r="68" spans="1:5" ht="12.75">
      <c r="A68" s="6" t="str">
        <f>Basis!A68</f>
        <v>DRG 4</v>
      </c>
      <c r="B68" s="8">
        <v>4</v>
      </c>
      <c r="C68" s="8">
        <v>1816</v>
      </c>
      <c r="D68" s="11">
        <v>12</v>
      </c>
      <c r="E68" s="12">
        <f aca="true" t="shared" si="4" ref="E68:E76">IF(OR(C68="",C68=0),"",C68/D68)</f>
        <v>151.33333333333334</v>
      </c>
    </row>
    <row r="69" spans="1:5" ht="12.75">
      <c r="A69" s="6" t="str">
        <f>Basis!A69</f>
        <v>BAC 1</v>
      </c>
      <c r="B69" s="8">
        <v>6</v>
      </c>
      <c r="C69" s="8">
        <v>1922</v>
      </c>
      <c r="D69" s="11">
        <v>12</v>
      </c>
      <c r="E69" s="12">
        <f t="shared" si="4"/>
        <v>160.16666666666666</v>
      </c>
    </row>
    <row r="70" spans="1:5" ht="12.75">
      <c r="A70" s="6" t="str">
        <f>Basis!A70</f>
        <v>HHA 5</v>
      </c>
      <c r="B70" s="8">
        <v>8</v>
      </c>
      <c r="C70" s="8">
        <v>1950</v>
      </c>
      <c r="D70" s="11">
        <v>12</v>
      </c>
      <c r="E70" s="12">
        <f t="shared" si="4"/>
        <v>162.5</v>
      </c>
    </row>
    <row r="71" spans="1:5" ht="12.75">
      <c r="A71" s="6" t="str">
        <f>Basis!A71</f>
        <v>HLA 3</v>
      </c>
      <c r="B71" s="8">
        <v>3</v>
      </c>
      <c r="C71" s="8">
        <v>1784</v>
      </c>
      <c r="D71" s="11">
        <v>12</v>
      </c>
      <c r="E71" s="12">
        <f t="shared" si="4"/>
        <v>148.66666666666666</v>
      </c>
    </row>
    <row r="72" spans="1:5" ht="12.75">
      <c r="A72" s="6" t="str">
        <f>Basis!A72</f>
        <v>VTG 1</v>
      </c>
      <c r="B72" s="8">
        <v>5</v>
      </c>
      <c r="C72" s="8">
        <v>1832</v>
      </c>
      <c r="D72" s="11">
        <v>12</v>
      </c>
      <c r="E72" s="12">
        <f t="shared" si="4"/>
        <v>152.66666666666666</v>
      </c>
    </row>
    <row r="73" spans="1:5" ht="12.75">
      <c r="A73" s="6" t="str">
        <f>Basis!A73</f>
        <v>HVB 3</v>
      </c>
      <c r="B73" s="8">
        <v>2</v>
      </c>
      <c r="C73" s="8">
        <v>1719</v>
      </c>
      <c r="D73" s="11">
        <v>12</v>
      </c>
      <c r="E73" s="12">
        <f t="shared" si="4"/>
        <v>143.25</v>
      </c>
    </row>
    <row r="74" spans="1:5" ht="12.75">
      <c r="A74" s="6" t="str">
        <f>Basis!A74</f>
        <v>HAS 13</v>
      </c>
      <c r="B74" s="8">
        <v>1</v>
      </c>
      <c r="C74" s="8">
        <v>1701</v>
      </c>
      <c r="D74" s="11">
        <v>12</v>
      </c>
      <c r="E74" s="12">
        <f t="shared" si="4"/>
        <v>141.75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1952</v>
      </c>
      <c r="D82" s="11">
        <v>12</v>
      </c>
      <c r="E82" s="12">
        <f>IF(OR(C82="",C82=0),"",C82/D82)</f>
        <v>162.66666666666666</v>
      </c>
    </row>
    <row r="83" spans="1:5" ht="12.75">
      <c r="A83" s="6" t="str">
        <f>Basis!A83</f>
        <v>SID 8</v>
      </c>
      <c r="B83" s="8">
        <v>6</v>
      </c>
      <c r="C83" s="8">
        <v>1671</v>
      </c>
      <c r="D83" s="11">
        <v>12</v>
      </c>
      <c r="E83" s="12">
        <f aca="true" t="shared" si="5" ref="E83:E91">IF(OR(C83="",C83=0),"",C83/D83)</f>
        <v>139.25</v>
      </c>
    </row>
    <row r="84" spans="1:5" ht="12.75">
      <c r="A84" s="6" t="str">
        <f>Basis!A84</f>
        <v>HHA 6</v>
      </c>
      <c r="B84" s="8">
        <v>2</v>
      </c>
      <c r="C84" s="8">
        <v>1476</v>
      </c>
      <c r="D84" s="11">
        <v>12</v>
      </c>
      <c r="E84" s="12">
        <f t="shared" si="5"/>
        <v>123</v>
      </c>
    </row>
    <row r="85" spans="1:5" ht="12.75">
      <c r="A85" s="6" t="str">
        <f>Basis!A85</f>
        <v>DKY 2</v>
      </c>
      <c r="B85" s="8">
        <v>1</v>
      </c>
      <c r="C85" s="8">
        <v>1160</v>
      </c>
      <c r="D85" s="11">
        <v>9</v>
      </c>
      <c r="E85" s="12">
        <f t="shared" si="5"/>
        <v>128.88888888888889</v>
      </c>
    </row>
    <row r="86" spans="1:5" ht="12.75">
      <c r="A86" s="6" t="str">
        <f>Basis!A86</f>
        <v>AST 4</v>
      </c>
      <c r="B86" s="8">
        <v>4</v>
      </c>
      <c r="C86" s="8">
        <v>1625</v>
      </c>
      <c r="D86" s="11">
        <v>12</v>
      </c>
      <c r="E86" s="12">
        <f t="shared" si="5"/>
        <v>135.41666666666666</v>
      </c>
    </row>
    <row r="87" spans="1:5" ht="12.75">
      <c r="A87" s="6" t="str">
        <f>Basis!A87</f>
        <v>TK  2</v>
      </c>
      <c r="B87" s="8">
        <v>8</v>
      </c>
      <c r="C87" s="8">
        <v>1788</v>
      </c>
      <c r="D87" s="11">
        <v>12</v>
      </c>
      <c r="E87" s="12">
        <f t="shared" si="5"/>
        <v>149</v>
      </c>
    </row>
    <row r="88" spans="1:5" ht="12.75">
      <c r="A88" s="6" t="str">
        <f>Basis!A88</f>
        <v>OIL 4</v>
      </c>
      <c r="B88" s="8">
        <v>7</v>
      </c>
      <c r="C88" s="8">
        <v>1707</v>
      </c>
      <c r="D88" s="11">
        <v>12</v>
      </c>
      <c r="E88" s="12">
        <f t="shared" si="5"/>
        <v>142.25</v>
      </c>
    </row>
    <row r="89" spans="1:5" ht="12.75">
      <c r="A89" s="6" t="str">
        <f>Basis!A89</f>
        <v>LEX 2</v>
      </c>
      <c r="B89" s="8">
        <v>3</v>
      </c>
      <c r="C89" s="8">
        <v>1620</v>
      </c>
      <c r="D89" s="11">
        <v>12</v>
      </c>
      <c r="E89" s="12">
        <f t="shared" si="5"/>
        <v>135</v>
      </c>
    </row>
    <row r="90" spans="1:5" ht="12.75">
      <c r="A90" s="6" t="str">
        <f>Basis!A90</f>
        <v>CIT 2</v>
      </c>
      <c r="B90" s="8">
        <v>5</v>
      </c>
      <c r="C90" s="8">
        <v>1657</v>
      </c>
      <c r="D90" s="11">
        <v>12</v>
      </c>
      <c r="E90" s="12">
        <f t="shared" si="5"/>
        <v>138.08333333333334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9</v>
      </c>
      <c r="C97" s="8">
        <v>1891</v>
      </c>
      <c r="D97" s="11">
        <v>12</v>
      </c>
      <c r="E97" s="12">
        <f>IF(OR(C97="",C97=0),"",C97/D97)</f>
        <v>157.58333333333334</v>
      </c>
    </row>
    <row r="98" spans="1:5" ht="12.75">
      <c r="A98" s="6" t="str">
        <f>Basis!A98</f>
        <v>HVB 4</v>
      </c>
      <c r="B98" s="8">
        <v>4</v>
      </c>
      <c r="C98" s="8">
        <v>1500</v>
      </c>
      <c r="D98" s="11">
        <v>12</v>
      </c>
      <c r="E98" s="12">
        <f aca="true" t="shared" si="6" ref="E98:E106">IF(OR(C98="",C98=0),"",C98/D98)</f>
        <v>125</v>
      </c>
    </row>
    <row r="99" spans="1:5" ht="12.75">
      <c r="A99" s="6" t="str">
        <f>Basis!A99</f>
        <v>TA  1</v>
      </c>
      <c r="B99" s="8">
        <v>10</v>
      </c>
      <c r="C99" s="8">
        <v>2018</v>
      </c>
      <c r="D99" s="11">
        <v>12</v>
      </c>
      <c r="E99" s="12">
        <f t="shared" si="6"/>
        <v>168.16666666666666</v>
      </c>
    </row>
    <row r="100" spans="1:5" ht="12.75">
      <c r="A100" s="6" t="str">
        <f>Basis!A100</f>
        <v>G+J 4</v>
      </c>
      <c r="B100" s="8">
        <v>2</v>
      </c>
      <c r="C100" s="8">
        <v>1404</v>
      </c>
      <c r="D100" s="11">
        <v>12</v>
      </c>
      <c r="E100" s="12">
        <f t="shared" si="6"/>
        <v>117</v>
      </c>
    </row>
    <row r="101" spans="1:5" ht="12.75">
      <c r="A101" s="6" t="str">
        <f>Basis!A101</f>
        <v>GG  1</v>
      </c>
      <c r="B101" s="8">
        <v>6</v>
      </c>
      <c r="C101" s="8">
        <v>1647</v>
      </c>
      <c r="D101" s="11">
        <v>12</v>
      </c>
      <c r="E101" s="12">
        <f t="shared" si="6"/>
        <v>137.25</v>
      </c>
    </row>
    <row r="102" spans="1:5" ht="12.75">
      <c r="A102" s="6" t="str">
        <f>Basis!A102</f>
        <v>HHA 7</v>
      </c>
      <c r="B102" s="8">
        <v>7</v>
      </c>
      <c r="C102" s="8">
        <v>1672</v>
      </c>
      <c r="D102" s="11">
        <v>12</v>
      </c>
      <c r="E102" s="12">
        <f t="shared" si="6"/>
        <v>139.33333333333334</v>
      </c>
    </row>
    <row r="103" spans="1:5" ht="12.75">
      <c r="A103" s="6" t="str">
        <f>Basis!A103</f>
        <v>ESW 4</v>
      </c>
      <c r="B103" s="8">
        <v>8</v>
      </c>
      <c r="C103" s="8">
        <v>1681</v>
      </c>
      <c r="D103" s="11">
        <v>12</v>
      </c>
      <c r="E103" s="12">
        <f t="shared" si="6"/>
        <v>140.08333333333334</v>
      </c>
    </row>
    <row r="104" spans="1:5" ht="12.75">
      <c r="A104" s="6" t="str">
        <f>Basis!A104</f>
        <v>SGS 4</v>
      </c>
      <c r="B104" s="8">
        <v>5</v>
      </c>
      <c r="C104" s="8">
        <v>1577</v>
      </c>
      <c r="D104" s="11">
        <v>12</v>
      </c>
      <c r="E104" s="12">
        <f t="shared" si="6"/>
        <v>131.41666666666666</v>
      </c>
    </row>
    <row r="105" spans="1:5" ht="12.75">
      <c r="A105" s="6" t="str">
        <f>Basis!A105</f>
        <v>DRG 5</v>
      </c>
      <c r="B105" s="8">
        <v>0</v>
      </c>
      <c r="C105" s="8">
        <v>0</v>
      </c>
      <c r="D105" s="11">
        <v>0</v>
      </c>
      <c r="E105" s="12">
        <f t="shared" si="6"/>
      </c>
    </row>
    <row r="106" spans="1:5" ht="12.75">
      <c r="A106" s="6" t="str">
        <f>Basis!A106</f>
        <v>LEX 1</v>
      </c>
      <c r="B106" s="8">
        <v>3</v>
      </c>
      <c r="C106" s="8">
        <v>1428</v>
      </c>
      <c r="D106" s="11">
        <v>12</v>
      </c>
      <c r="E106" s="12">
        <f t="shared" si="6"/>
        <v>119</v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4:E107"/>
  <sheetViews>
    <sheetView zoomScale="102" zoomScaleNormal="102" zoomScalePageLayoutView="0" workbookViewId="0" topLeftCell="A81">
      <selection activeCell="N93" sqref="N93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10</v>
      </c>
      <c r="C7" s="8">
        <v>2257</v>
      </c>
      <c r="D7" s="11">
        <v>12</v>
      </c>
      <c r="E7" s="12">
        <f>IF(OR(C7="",C7=0),"",C7/D7)</f>
        <v>188.08333333333334</v>
      </c>
    </row>
    <row r="8" spans="1:5" ht="12.75">
      <c r="A8" s="6" t="str">
        <f>Basis!A8</f>
        <v>DA  1</v>
      </c>
      <c r="B8" s="8">
        <v>6</v>
      </c>
      <c r="C8" s="8">
        <v>2133</v>
      </c>
      <c r="D8" s="11">
        <v>12</v>
      </c>
      <c r="E8" s="12">
        <f aca="true" t="shared" si="0" ref="E8:E16">IF(OR(C8="",C8=0),"",C8/D8)</f>
        <v>177.75</v>
      </c>
    </row>
    <row r="9" spans="1:5" ht="12.75">
      <c r="A9" s="6" t="str">
        <f>Basis!A9</f>
        <v>SID 1</v>
      </c>
      <c r="B9" s="8">
        <v>4</v>
      </c>
      <c r="C9" s="8">
        <v>2031</v>
      </c>
      <c r="D9" s="11">
        <v>12</v>
      </c>
      <c r="E9" s="12">
        <f t="shared" si="0"/>
        <v>169.25</v>
      </c>
    </row>
    <row r="10" spans="1:5" ht="12.75">
      <c r="A10" s="6" t="str">
        <f>Basis!A10</f>
        <v>TCH 1</v>
      </c>
      <c r="B10" s="8">
        <v>5</v>
      </c>
      <c r="C10" s="8">
        <v>2074</v>
      </c>
      <c r="D10" s="11">
        <v>12</v>
      </c>
      <c r="E10" s="12">
        <f t="shared" si="0"/>
        <v>172.83333333333334</v>
      </c>
    </row>
    <row r="11" spans="1:5" ht="12.75">
      <c r="A11" s="6" t="str">
        <f>Basis!A11</f>
        <v>HOL 1</v>
      </c>
      <c r="B11" s="8">
        <v>7</v>
      </c>
      <c r="C11" s="8">
        <v>2135</v>
      </c>
      <c r="D11" s="11">
        <v>12</v>
      </c>
      <c r="E11" s="12">
        <f t="shared" si="0"/>
        <v>177.91666666666666</v>
      </c>
    </row>
    <row r="12" spans="1:5" ht="12.75">
      <c r="A12" s="6" t="str">
        <f>Basis!A12</f>
        <v>AIR 1</v>
      </c>
      <c r="B12" s="8">
        <v>8</v>
      </c>
      <c r="C12" s="8">
        <v>2187</v>
      </c>
      <c r="D12" s="11">
        <v>12</v>
      </c>
      <c r="E12" s="12">
        <f t="shared" si="0"/>
        <v>182.25</v>
      </c>
    </row>
    <row r="13" spans="1:5" ht="12.75">
      <c r="A13" s="6" t="str">
        <f>Basis!A13</f>
        <v>ALL 1</v>
      </c>
      <c r="B13" s="8">
        <v>3</v>
      </c>
      <c r="C13" s="8">
        <v>2028</v>
      </c>
      <c r="D13" s="11">
        <v>12</v>
      </c>
      <c r="E13" s="12">
        <f t="shared" si="0"/>
        <v>169</v>
      </c>
    </row>
    <row r="14" spans="1:5" ht="12.75">
      <c r="A14" s="6" t="str">
        <f>Basis!A14</f>
        <v>ESW 1</v>
      </c>
      <c r="B14" s="8">
        <v>1</v>
      </c>
      <c r="C14" s="8">
        <v>1967</v>
      </c>
      <c r="D14" s="11">
        <v>12</v>
      </c>
      <c r="E14" s="12">
        <f t="shared" si="0"/>
        <v>163.91666666666666</v>
      </c>
    </row>
    <row r="15" spans="1:5" ht="12.75">
      <c r="A15" s="6" t="str">
        <f>Basis!A15</f>
        <v>BVT 3</v>
      </c>
      <c r="B15" s="8">
        <v>2</v>
      </c>
      <c r="C15" s="8">
        <v>1995</v>
      </c>
      <c r="D15" s="11">
        <v>12</v>
      </c>
      <c r="E15" s="12">
        <f t="shared" si="0"/>
        <v>166.25</v>
      </c>
    </row>
    <row r="16" spans="1:5" ht="12.75">
      <c r="A16" s="6" t="str">
        <f>Basis!A16</f>
        <v>HHA 1</v>
      </c>
      <c r="B16" s="8">
        <v>9</v>
      </c>
      <c r="C16" s="8">
        <v>2191</v>
      </c>
      <c r="D16" s="11">
        <v>12</v>
      </c>
      <c r="E16" s="12">
        <f t="shared" si="0"/>
        <v>182.58333333333334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9</v>
      </c>
      <c r="C22" s="8">
        <v>2234</v>
      </c>
      <c r="D22" s="11">
        <v>12</v>
      </c>
      <c r="E22" s="12">
        <f>IF(OR(C22="",C22=0),"",C22/D22)</f>
        <v>186.16666666666666</v>
      </c>
    </row>
    <row r="23" spans="1:5" ht="12.75">
      <c r="A23" s="6" t="str">
        <f>Basis!A23</f>
        <v>BWV 3</v>
      </c>
      <c r="B23" s="8">
        <v>2</v>
      </c>
      <c r="C23" s="8">
        <v>2071</v>
      </c>
      <c r="D23" s="11">
        <v>12</v>
      </c>
      <c r="E23" s="12">
        <f aca="true" t="shared" si="1" ref="E23:E31">IF(OR(C23="",C23=0),"",C23/D23)</f>
        <v>172.58333333333334</v>
      </c>
    </row>
    <row r="24" spans="1:5" ht="12.75">
      <c r="A24" s="6" t="str">
        <f>Basis!A24</f>
        <v>BVT 2</v>
      </c>
      <c r="B24" s="8">
        <v>10</v>
      </c>
      <c r="C24" s="8">
        <v>2298</v>
      </c>
      <c r="D24" s="11">
        <v>12</v>
      </c>
      <c r="E24" s="12">
        <f t="shared" si="1"/>
        <v>191.5</v>
      </c>
    </row>
    <row r="25" spans="1:5" ht="12.75">
      <c r="A25" s="6" t="str">
        <f>Basis!A25</f>
        <v>P13 1</v>
      </c>
      <c r="B25" s="8">
        <v>4</v>
      </c>
      <c r="C25" s="8">
        <v>2132</v>
      </c>
      <c r="D25" s="11">
        <v>12</v>
      </c>
      <c r="E25" s="12">
        <f t="shared" si="1"/>
        <v>177.66666666666666</v>
      </c>
    </row>
    <row r="26" spans="1:5" ht="12.75">
      <c r="A26" s="6" t="str">
        <f>Basis!A26</f>
        <v>JH  1</v>
      </c>
      <c r="B26" s="8">
        <v>5</v>
      </c>
      <c r="C26" s="8">
        <v>2149</v>
      </c>
      <c r="D26" s="11">
        <v>12</v>
      </c>
      <c r="E26" s="12">
        <f t="shared" si="1"/>
        <v>179.08333333333334</v>
      </c>
    </row>
    <row r="27" spans="1:5" ht="12.75">
      <c r="A27" s="6" t="str">
        <f>Basis!A27</f>
        <v>WLW 1</v>
      </c>
      <c r="B27" s="8">
        <v>7</v>
      </c>
      <c r="C27" s="8">
        <v>2196</v>
      </c>
      <c r="D27" s="11">
        <v>12</v>
      </c>
      <c r="E27" s="12">
        <f t="shared" si="1"/>
        <v>183</v>
      </c>
    </row>
    <row r="28" spans="1:5" ht="12.75">
      <c r="A28" s="6" t="str">
        <f>Basis!A28</f>
        <v>HHA 2</v>
      </c>
      <c r="B28" s="8">
        <v>6</v>
      </c>
      <c r="C28" s="8">
        <v>2175</v>
      </c>
      <c r="D28" s="11">
        <v>12</v>
      </c>
      <c r="E28" s="12">
        <f t="shared" si="1"/>
        <v>181.25</v>
      </c>
    </row>
    <row r="29" spans="1:5" ht="12.75">
      <c r="A29" s="6" t="str">
        <f>Basis!A29</f>
        <v>EG  1</v>
      </c>
      <c r="B29" s="8">
        <v>1</v>
      </c>
      <c r="C29" s="8">
        <v>2031</v>
      </c>
      <c r="D29" s="11">
        <v>12</v>
      </c>
      <c r="E29" s="12">
        <f t="shared" si="1"/>
        <v>169.25</v>
      </c>
    </row>
    <row r="30" spans="1:5" ht="12.75">
      <c r="A30" s="6" t="str">
        <f>Basis!A30</f>
        <v>VEH 2</v>
      </c>
      <c r="B30" s="8">
        <v>3</v>
      </c>
      <c r="C30" s="8">
        <v>2131</v>
      </c>
      <c r="D30" s="11">
        <v>12</v>
      </c>
      <c r="E30" s="12">
        <f t="shared" si="1"/>
        <v>177.58333333333334</v>
      </c>
    </row>
    <row r="31" spans="1:5" ht="12.75">
      <c r="A31" s="6" t="str">
        <f>Basis!A31</f>
        <v>VOF 3</v>
      </c>
      <c r="B31" s="8">
        <v>8</v>
      </c>
      <c r="C31" s="8">
        <v>2205</v>
      </c>
      <c r="D31" s="11">
        <v>12</v>
      </c>
      <c r="E31" s="12">
        <f t="shared" si="1"/>
        <v>183.75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3</v>
      </c>
      <c r="C37" s="8">
        <v>1954</v>
      </c>
      <c r="D37" s="11">
        <v>12</v>
      </c>
      <c r="E37" s="12">
        <f>IF(OR(C37="",C37=0),"",C37/D37)</f>
        <v>162.83333333333334</v>
      </c>
    </row>
    <row r="38" spans="1:5" ht="12.75">
      <c r="A38" s="6" t="str">
        <f>Basis!A38</f>
        <v>HFT 1</v>
      </c>
      <c r="B38" s="8">
        <v>4</v>
      </c>
      <c r="C38" s="8">
        <v>1959</v>
      </c>
      <c r="D38" s="11">
        <v>12</v>
      </c>
      <c r="E38" s="12">
        <f aca="true" t="shared" si="2" ref="E38:E46">IF(OR(C38="",C38=0),"",C38/D38)</f>
        <v>163.25</v>
      </c>
    </row>
    <row r="39" spans="1:5" ht="12.75">
      <c r="A39" s="6" t="str">
        <f>Basis!A39</f>
        <v>HAS 4</v>
      </c>
      <c r="B39" s="8">
        <v>7</v>
      </c>
      <c r="C39" s="8">
        <v>2125</v>
      </c>
      <c r="D39" s="11">
        <v>12</v>
      </c>
      <c r="E39" s="12">
        <f t="shared" si="2"/>
        <v>177.08333333333334</v>
      </c>
    </row>
    <row r="40" spans="1:5" ht="12.75">
      <c r="A40" s="6" t="str">
        <f>Basis!A40</f>
        <v>HHA 3</v>
      </c>
      <c r="B40" s="8">
        <v>1</v>
      </c>
      <c r="C40" s="8">
        <v>1902</v>
      </c>
      <c r="D40" s="11">
        <v>12</v>
      </c>
      <c r="E40" s="12">
        <f t="shared" si="2"/>
        <v>158.5</v>
      </c>
    </row>
    <row r="41" spans="1:5" ht="12.75">
      <c r="A41" s="6" t="str">
        <f>Basis!A41</f>
        <v>P11 1</v>
      </c>
      <c r="B41" s="8">
        <v>8</v>
      </c>
      <c r="C41" s="8">
        <v>2152</v>
      </c>
      <c r="D41" s="11">
        <v>12</v>
      </c>
      <c r="E41" s="12">
        <f t="shared" si="2"/>
        <v>179.33333333333334</v>
      </c>
    </row>
    <row r="42" spans="1:5" ht="12.75">
      <c r="A42" s="6" t="str">
        <f>Basis!A42</f>
        <v>AST 1</v>
      </c>
      <c r="B42" s="8">
        <v>5</v>
      </c>
      <c r="C42" s="8">
        <v>2102</v>
      </c>
      <c r="D42" s="11">
        <v>12</v>
      </c>
      <c r="E42" s="12">
        <f t="shared" si="2"/>
        <v>175.16666666666666</v>
      </c>
    </row>
    <row r="43" spans="1:5" ht="12.75">
      <c r="A43" s="6" t="str">
        <f>Basis!A43</f>
        <v>ED  3</v>
      </c>
      <c r="B43" s="8">
        <v>6</v>
      </c>
      <c r="C43" s="8">
        <v>2114</v>
      </c>
      <c r="D43" s="11">
        <v>12</v>
      </c>
      <c r="E43" s="12">
        <f t="shared" si="2"/>
        <v>176.16666666666666</v>
      </c>
    </row>
    <row r="44" spans="1:5" ht="12.75">
      <c r="A44" s="6" t="str">
        <f>Basis!A44</f>
        <v>LSV 3</v>
      </c>
      <c r="B44" s="8">
        <v>2</v>
      </c>
      <c r="C44" s="8">
        <v>1953</v>
      </c>
      <c r="D44" s="11">
        <v>12</v>
      </c>
      <c r="E44" s="12">
        <f t="shared" si="2"/>
        <v>162.75</v>
      </c>
    </row>
    <row r="45" spans="1:5" ht="12.75">
      <c r="A45" s="6" t="str">
        <f>Basis!A45</f>
        <v>P2  3</v>
      </c>
      <c r="B45" s="8">
        <v>9</v>
      </c>
      <c r="C45" s="8">
        <v>2239</v>
      </c>
      <c r="D45" s="11">
        <v>12</v>
      </c>
      <c r="E45" s="12">
        <f t="shared" si="2"/>
        <v>186.58333333333334</v>
      </c>
    </row>
    <row r="46" spans="1:5" ht="12.75">
      <c r="A46" s="6" t="str">
        <f>Basis!A46</f>
        <v>HLA 1</v>
      </c>
      <c r="B46" s="8">
        <v>10</v>
      </c>
      <c r="C46" s="8">
        <v>2302</v>
      </c>
      <c r="D46" s="11">
        <v>12</v>
      </c>
      <c r="E46" s="12">
        <f t="shared" si="2"/>
        <v>191.83333333333334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7</v>
      </c>
      <c r="C52" s="8">
        <v>1892</v>
      </c>
      <c r="D52" s="11">
        <v>12</v>
      </c>
      <c r="E52" s="12">
        <f>IF(OR(C52="",C52=0),"",C52/D52)</f>
        <v>157.66666666666666</v>
      </c>
    </row>
    <row r="53" spans="1:5" ht="12.75">
      <c r="A53" s="6" t="str">
        <f>Basis!A53</f>
        <v>ED  5</v>
      </c>
      <c r="B53" s="8">
        <v>9</v>
      </c>
      <c r="C53" s="8">
        <v>2031</v>
      </c>
      <c r="D53" s="11">
        <v>12</v>
      </c>
      <c r="E53" s="12">
        <f aca="true" t="shared" si="3" ref="E53:E61">IF(OR(C53="",C53=0),"",C53/D53)</f>
        <v>169.25</v>
      </c>
    </row>
    <row r="54" spans="1:5" ht="12.75">
      <c r="A54" s="6" t="str">
        <f>Basis!A54</f>
        <v>HVB 2</v>
      </c>
      <c r="B54" s="8">
        <v>4</v>
      </c>
      <c r="C54" s="8">
        <v>1812</v>
      </c>
      <c r="D54" s="11">
        <v>12</v>
      </c>
      <c r="E54" s="12">
        <f t="shared" si="3"/>
        <v>151</v>
      </c>
    </row>
    <row r="55" spans="1:5" ht="12.75">
      <c r="A55" s="6" t="str">
        <f>Basis!A55</f>
        <v>BWV 7</v>
      </c>
      <c r="B55" s="8">
        <v>5</v>
      </c>
      <c r="C55" s="8">
        <v>1843</v>
      </c>
      <c r="D55" s="11">
        <v>12</v>
      </c>
      <c r="E55" s="12">
        <f t="shared" si="3"/>
        <v>153.58333333333334</v>
      </c>
    </row>
    <row r="56" spans="1:5" ht="12.75">
      <c r="A56" s="6" t="str">
        <f>Basis!A56</f>
        <v>EON 2</v>
      </c>
      <c r="B56" s="8">
        <v>8</v>
      </c>
      <c r="C56" s="8">
        <v>1943</v>
      </c>
      <c r="D56" s="11">
        <v>12</v>
      </c>
      <c r="E56" s="12">
        <f t="shared" si="3"/>
        <v>161.91666666666666</v>
      </c>
    </row>
    <row r="57" spans="1:5" ht="12.75">
      <c r="A57" s="6" t="str">
        <f>Basis!A57</f>
        <v>MON 1</v>
      </c>
      <c r="B57" s="8">
        <v>6</v>
      </c>
      <c r="C57" s="8">
        <v>1849</v>
      </c>
      <c r="D57" s="11">
        <v>12</v>
      </c>
      <c r="E57" s="12">
        <f t="shared" si="3"/>
        <v>154.08333333333334</v>
      </c>
    </row>
    <row r="58" spans="1:5" ht="12.75">
      <c r="A58" s="6" t="str">
        <f>Basis!A58</f>
        <v>HAS 10</v>
      </c>
      <c r="B58" s="8">
        <v>1</v>
      </c>
      <c r="C58" s="8">
        <v>1705</v>
      </c>
      <c r="D58" s="11">
        <v>12</v>
      </c>
      <c r="E58" s="12">
        <f t="shared" si="3"/>
        <v>142.08333333333334</v>
      </c>
    </row>
    <row r="59" spans="1:5" ht="12.75">
      <c r="A59" s="6" t="str">
        <f>Basis!A59</f>
        <v>JH  3</v>
      </c>
      <c r="B59" s="8">
        <v>2</v>
      </c>
      <c r="C59" s="8">
        <v>1749</v>
      </c>
      <c r="D59" s="11">
        <v>12</v>
      </c>
      <c r="E59" s="12">
        <f t="shared" si="3"/>
        <v>145.75</v>
      </c>
    </row>
    <row r="60" spans="1:5" ht="12.75">
      <c r="A60" s="6" t="str">
        <f>Basis!A60</f>
        <v>KRV 1</v>
      </c>
      <c r="B60" s="8">
        <v>3</v>
      </c>
      <c r="C60" s="8">
        <v>1791</v>
      </c>
      <c r="D60" s="11">
        <v>12</v>
      </c>
      <c r="E60" s="12">
        <f t="shared" si="3"/>
        <v>149.25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2233</v>
      </c>
      <c r="D67" s="11">
        <v>12</v>
      </c>
      <c r="E67" s="12">
        <f>IF(OR(C67="",C67=0),"",C67/D67)</f>
        <v>186.08333333333334</v>
      </c>
    </row>
    <row r="68" spans="1:5" ht="12.75">
      <c r="A68" s="6" t="str">
        <f>Basis!A68</f>
        <v>DRG 4</v>
      </c>
      <c r="B68" s="8">
        <v>1</v>
      </c>
      <c r="C68" s="8">
        <v>1407</v>
      </c>
      <c r="D68" s="11">
        <v>9</v>
      </c>
      <c r="E68" s="12">
        <f aca="true" t="shared" si="4" ref="E68:E76">IF(OR(C68="",C68=0),"",C68/D68)</f>
        <v>156.33333333333334</v>
      </c>
    </row>
    <row r="69" spans="1:5" ht="12.75">
      <c r="A69" s="6" t="str">
        <f>Basis!A69</f>
        <v>BAC 1</v>
      </c>
      <c r="B69" s="8">
        <v>3</v>
      </c>
      <c r="C69" s="8">
        <v>1694</v>
      </c>
      <c r="D69" s="11">
        <v>12</v>
      </c>
      <c r="E69" s="12">
        <f t="shared" si="4"/>
        <v>141.16666666666666</v>
      </c>
    </row>
    <row r="70" spans="1:5" ht="12.75">
      <c r="A70" s="6" t="str">
        <f>Basis!A70</f>
        <v>HHA 5</v>
      </c>
      <c r="B70" s="8">
        <v>7</v>
      </c>
      <c r="C70" s="8">
        <v>1922</v>
      </c>
      <c r="D70" s="11">
        <v>12</v>
      </c>
      <c r="E70" s="12">
        <f t="shared" si="4"/>
        <v>160.16666666666666</v>
      </c>
    </row>
    <row r="71" spans="1:5" ht="12.75">
      <c r="A71" s="6" t="str">
        <f>Basis!A71</f>
        <v>HLA 3</v>
      </c>
      <c r="B71" s="8">
        <v>2</v>
      </c>
      <c r="C71" s="8">
        <v>1632</v>
      </c>
      <c r="D71" s="11">
        <v>12</v>
      </c>
      <c r="E71" s="12">
        <f t="shared" si="4"/>
        <v>136</v>
      </c>
    </row>
    <row r="72" spans="1:5" ht="12.75">
      <c r="A72" s="6" t="str">
        <f>Basis!A72</f>
        <v>VTG 1</v>
      </c>
      <c r="B72" s="8">
        <v>6</v>
      </c>
      <c r="C72" s="8">
        <v>1913</v>
      </c>
      <c r="D72" s="11">
        <v>12</v>
      </c>
      <c r="E72" s="12">
        <f t="shared" si="4"/>
        <v>159.41666666666666</v>
      </c>
    </row>
    <row r="73" spans="1:5" ht="12.75">
      <c r="A73" s="6" t="str">
        <f>Basis!A73</f>
        <v>HVB 3</v>
      </c>
      <c r="B73" s="8">
        <v>4</v>
      </c>
      <c r="C73" s="8">
        <v>1738</v>
      </c>
      <c r="D73" s="11">
        <v>12</v>
      </c>
      <c r="E73" s="12">
        <f t="shared" si="4"/>
        <v>144.83333333333334</v>
      </c>
    </row>
    <row r="74" spans="1:5" ht="12.75">
      <c r="A74" s="6" t="str">
        <f>Basis!A74</f>
        <v>HAS 13</v>
      </c>
      <c r="B74" s="8">
        <v>5</v>
      </c>
      <c r="C74" s="8">
        <v>1830</v>
      </c>
      <c r="D74" s="11">
        <v>12</v>
      </c>
      <c r="E74" s="12">
        <f t="shared" si="4"/>
        <v>152.5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1987</v>
      </c>
      <c r="D82" s="11">
        <v>12</v>
      </c>
      <c r="E82" s="12">
        <f>IF(OR(C82="",C82=0),"",C82/D82)</f>
        <v>165.58333333333334</v>
      </c>
    </row>
    <row r="83" spans="1:5" ht="12.75">
      <c r="A83" s="6" t="str">
        <f>Basis!A83</f>
        <v>SID 8</v>
      </c>
      <c r="B83" s="8">
        <v>8</v>
      </c>
      <c r="C83" s="8">
        <v>1912</v>
      </c>
      <c r="D83" s="11">
        <v>12</v>
      </c>
      <c r="E83" s="12">
        <f aca="true" t="shared" si="5" ref="E83:E91">IF(OR(C83="",C83=0),"",C83/D83)</f>
        <v>159.33333333333334</v>
      </c>
    </row>
    <row r="84" spans="1:5" ht="12.75">
      <c r="A84" s="6" t="str">
        <f>Basis!A84</f>
        <v>HHA 6</v>
      </c>
      <c r="B84" s="8">
        <v>5</v>
      </c>
      <c r="C84" s="8">
        <v>1725</v>
      </c>
      <c r="D84" s="11">
        <v>12</v>
      </c>
      <c r="E84" s="12">
        <f t="shared" si="5"/>
        <v>143.75</v>
      </c>
    </row>
    <row r="85" spans="1:5" ht="12.75">
      <c r="A85" s="6" t="str">
        <f>Basis!A85</f>
        <v>DKY 2</v>
      </c>
      <c r="B85" s="8">
        <v>0</v>
      </c>
      <c r="C85" s="8">
        <v>0</v>
      </c>
      <c r="D85" s="11">
        <v>0</v>
      </c>
      <c r="E85" s="12">
        <f t="shared" si="5"/>
      </c>
    </row>
    <row r="86" spans="1:5" ht="12.75">
      <c r="A86" s="6" t="str">
        <f>Basis!A86</f>
        <v>AST 4</v>
      </c>
      <c r="B86" s="8">
        <v>6</v>
      </c>
      <c r="C86" s="8">
        <v>1752</v>
      </c>
      <c r="D86" s="11">
        <v>12</v>
      </c>
      <c r="E86" s="12">
        <f t="shared" si="5"/>
        <v>146</v>
      </c>
    </row>
    <row r="87" spans="1:5" ht="12.75">
      <c r="A87" s="6" t="str">
        <f>Basis!A87</f>
        <v>TK  2</v>
      </c>
      <c r="B87" s="8">
        <v>7</v>
      </c>
      <c r="C87" s="8">
        <v>1823</v>
      </c>
      <c r="D87" s="11">
        <v>12</v>
      </c>
      <c r="E87" s="12">
        <f t="shared" si="5"/>
        <v>151.91666666666666</v>
      </c>
    </row>
    <row r="88" spans="1:5" ht="12.75">
      <c r="A88" s="6" t="str">
        <f>Basis!A88</f>
        <v>OIL 4</v>
      </c>
      <c r="B88" s="8">
        <v>3</v>
      </c>
      <c r="C88" s="8">
        <v>1620</v>
      </c>
      <c r="D88" s="11">
        <v>12</v>
      </c>
      <c r="E88" s="12">
        <f t="shared" si="5"/>
        <v>135</v>
      </c>
    </row>
    <row r="89" spans="1:5" ht="12.75">
      <c r="A89" s="6" t="str">
        <f>Basis!A89</f>
        <v>LEX 2</v>
      </c>
      <c r="B89" s="8">
        <v>2</v>
      </c>
      <c r="C89" s="8">
        <v>1478</v>
      </c>
      <c r="D89" s="11">
        <v>12</v>
      </c>
      <c r="E89" s="12">
        <f t="shared" si="5"/>
        <v>123.16666666666667</v>
      </c>
    </row>
    <row r="90" spans="1:5" ht="12.75">
      <c r="A90" s="6" t="str">
        <f>Basis!A90</f>
        <v>CIT 2</v>
      </c>
      <c r="B90" s="8">
        <v>4</v>
      </c>
      <c r="C90" s="8">
        <v>1629</v>
      </c>
      <c r="D90" s="11">
        <v>12</v>
      </c>
      <c r="E90" s="12">
        <f t="shared" si="5"/>
        <v>135.75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6</v>
      </c>
      <c r="C97" s="8">
        <v>1743</v>
      </c>
      <c r="D97" s="11">
        <v>12</v>
      </c>
      <c r="E97" s="12">
        <f>IF(OR(C97="",C97=0),"",C97/D97)</f>
        <v>145.25</v>
      </c>
    </row>
    <row r="98" spans="1:5" ht="12.75">
      <c r="A98" s="6" t="str">
        <f>Basis!A98</f>
        <v>HVB 4</v>
      </c>
      <c r="B98" s="8">
        <v>3</v>
      </c>
      <c r="C98" s="8">
        <v>1477</v>
      </c>
      <c r="D98" s="11">
        <v>12</v>
      </c>
      <c r="E98" s="12">
        <f aca="true" t="shared" si="6" ref="E98:E106">IF(OR(C98="",C98=0),"",C98/D98)</f>
        <v>123.08333333333333</v>
      </c>
    </row>
    <row r="99" spans="1:5" ht="12.75">
      <c r="A99" s="6" t="str">
        <f>Basis!A99</f>
        <v>TA  1</v>
      </c>
      <c r="B99" s="8">
        <v>9</v>
      </c>
      <c r="C99" s="8">
        <v>1860</v>
      </c>
      <c r="D99" s="11">
        <v>12</v>
      </c>
      <c r="E99" s="12">
        <f t="shared" si="6"/>
        <v>155</v>
      </c>
    </row>
    <row r="100" spans="1:5" ht="12.75">
      <c r="A100" s="6" t="str">
        <f>Basis!A100</f>
        <v>G+J 4</v>
      </c>
      <c r="B100" s="8">
        <v>5</v>
      </c>
      <c r="C100" s="8">
        <v>1689</v>
      </c>
      <c r="D100" s="11">
        <v>12</v>
      </c>
      <c r="E100" s="12">
        <f t="shared" si="6"/>
        <v>140.75</v>
      </c>
    </row>
    <row r="101" spans="1:5" ht="12.75">
      <c r="A101" s="6" t="str">
        <f>Basis!A101</f>
        <v>GG  1</v>
      </c>
      <c r="B101" s="8">
        <v>4</v>
      </c>
      <c r="C101" s="8">
        <v>1528</v>
      </c>
      <c r="D101" s="11">
        <v>12</v>
      </c>
      <c r="E101" s="12">
        <f t="shared" si="6"/>
        <v>127.33333333333333</v>
      </c>
    </row>
    <row r="102" spans="1:5" ht="12.75">
      <c r="A102" s="6" t="str">
        <f>Basis!A102</f>
        <v>HHA 7</v>
      </c>
      <c r="B102" s="8">
        <v>8</v>
      </c>
      <c r="C102" s="8">
        <v>1822</v>
      </c>
      <c r="D102" s="11">
        <v>12</v>
      </c>
      <c r="E102" s="12">
        <f t="shared" si="6"/>
        <v>151.83333333333334</v>
      </c>
    </row>
    <row r="103" spans="1:5" ht="12.75">
      <c r="A103" s="6" t="str">
        <f>Basis!A103</f>
        <v>ESW 4</v>
      </c>
      <c r="B103" s="8">
        <v>7</v>
      </c>
      <c r="C103" s="8">
        <v>1788</v>
      </c>
      <c r="D103" s="11">
        <v>12</v>
      </c>
      <c r="E103" s="12">
        <f t="shared" si="6"/>
        <v>149</v>
      </c>
    </row>
    <row r="104" spans="1:5" ht="12.75">
      <c r="A104" s="6" t="str">
        <f>Basis!A104</f>
        <v>SGS 4</v>
      </c>
      <c r="B104" s="8">
        <v>10</v>
      </c>
      <c r="C104" s="8">
        <v>1993</v>
      </c>
      <c r="D104" s="11">
        <v>12</v>
      </c>
      <c r="E104" s="12">
        <f t="shared" si="6"/>
        <v>166.08333333333334</v>
      </c>
    </row>
    <row r="105" spans="1:5" ht="12.75">
      <c r="A105" s="6" t="str">
        <f>Basis!A105</f>
        <v>DRG 5</v>
      </c>
      <c r="B105" s="8">
        <v>1</v>
      </c>
      <c r="C105" s="8">
        <v>1165</v>
      </c>
      <c r="D105" s="11">
        <v>9</v>
      </c>
      <c r="E105" s="12">
        <f t="shared" si="6"/>
        <v>129.44444444444446</v>
      </c>
    </row>
    <row r="106" spans="1:5" ht="12.75">
      <c r="A106" s="6" t="str">
        <f>Basis!A106</f>
        <v>LEX 1</v>
      </c>
      <c r="B106" s="8">
        <v>2</v>
      </c>
      <c r="C106" s="8">
        <v>1354</v>
      </c>
      <c r="D106" s="11">
        <v>12</v>
      </c>
      <c r="E106" s="12">
        <f t="shared" si="6"/>
        <v>112.83333333333333</v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4:E107"/>
  <sheetViews>
    <sheetView zoomScale="102" zoomScaleNormal="102" zoomScalePageLayoutView="0" workbookViewId="0" topLeftCell="A1">
      <selection activeCell="K94" sqref="K94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8</v>
      </c>
      <c r="C7" s="8">
        <v>2216</v>
      </c>
      <c r="D7" s="11">
        <v>12</v>
      </c>
      <c r="E7" s="12">
        <f>IF(OR(C7="",C7=0),"",C7/D7)</f>
        <v>184.66666666666666</v>
      </c>
    </row>
    <row r="8" spans="1:5" ht="12.75">
      <c r="A8" s="6" t="str">
        <f>Basis!A8</f>
        <v>DA  1</v>
      </c>
      <c r="B8" s="8">
        <v>9</v>
      </c>
      <c r="C8" s="8">
        <v>2230</v>
      </c>
      <c r="D8" s="11">
        <v>12</v>
      </c>
      <c r="E8" s="12">
        <f aca="true" t="shared" si="0" ref="E8:E16">IF(OR(C8="",C8=0),"",C8/D8)</f>
        <v>185.83333333333334</v>
      </c>
    </row>
    <row r="9" spans="1:5" ht="12.75">
      <c r="A9" s="6" t="str">
        <f>Basis!A9</f>
        <v>SID 1</v>
      </c>
      <c r="B9" s="8">
        <v>2</v>
      </c>
      <c r="C9" s="8">
        <v>2044</v>
      </c>
      <c r="D9" s="11">
        <v>12</v>
      </c>
      <c r="E9" s="12">
        <f t="shared" si="0"/>
        <v>170.33333333333334</v>
      </c>
    </row>
    <row r="10" spans="1:5" ht="12.75">
      <c r="A10" s="6" t="str">
        <f>Basis!A10</f>
        <v>TCH 1</v>
      </c>
      <c r="B10" s="8">
        <v>10</v>
      </c>
      <c r="C10" s="8">
        <v>2477</v>
      </c>
      <c r="D10" s="11">
        <v>12</v>
      </c>
      <c r="E10" s="12">
        <f t="shared" si="0"/>
        <v>206.41666666666666</v>
      </c>
    </row>
    <row r="11" spans="1:5" ht="12.75">
      <c r="A11" s="6" t="str">
        <f>Basis!A11</f>
        <v>HOL 1</v>
      </c>
      <c r="B11" s="8">
        <v>6</v>
      </c>
      <c r="C11" s="8">
        <v>2146</v>
      </c>
      <c r="D11" s="11">
        <v>12</v>
      </c>
      <c r="E11" s="12">
        <f t="shared" si="0"/>
        <v>178.83333333333334</v>
      </c>
    </row>
    <row r="12" spans="1:5" ht="12.75">
      <c r="A12" s="6" t="str">
        <f>Basis!A12</f>
        <v>AIR 1</v>
      </c>
      <c r="B12" s="8">
        <v>4</v>
      </c>
      <c r="C12" s="8">
        <v>2099</v>
      </c>
      <c r="D12" s="11">
        <v>12</v>
      </c>
      <c r="E12" s="12">
        <f t="shared" si="0"/>
        <v>174.91666666666666</v>
      </c>
    </row>
    <row r="13" spans="1:5" ht="12.75">
      <c r="A13" s="6" t="str">
        <f>Basis!A13</f>
        <v>ALL 1</v>
      </c>
      <c r="B13" s="8">
        <v>5</v>
      </c>
      <c r="C13" s="8">
        <v>2141</v>
      </c>
      <c r="D13" s="11">
        <v>12</v>
      </c>
      <c r="E13" s="12">
        <f t="shared" si="0"/>
        <v>178.41666666666666</v>
      </c>
    </row>
    <row r="14" spans="1:5" ht="12.75">
      <c r="A14" s="6" t="str">
        <f>Basis!A14</f>
        <v>ESW 1</v>
      </c>
      <c r="B14" s="8">
        <v>1</v>
      </c>
      <c r="C14" s="8">
        <v>2027</v>
      </c>
      <c r="D14" s="11">
        <v>12</v>
      </c>
      <c r="E14" s="12">
        <f t="shared" si="0"/>
        <v>168.91666666666666</v>
      </c>
    </row>
    <row r="15" spans="1:5" ht="12.75">
      <c r="A15" s="6" t="str">
        <f>Basis!A15</f>
        <v>BVT 3</v>
      </c>
      <c r="B15" s="8">
        <v>7</v>
      </c>
      <c r="C15" s="8">
        <v>2154</v>
      </c>
      <c r="D15" s="11">
        <v>12</v>
      </c>
      <c r="E15" s="12">
        <f t="shared" si="0"/>
        <v>179.5</v>
      </c>
    </row>
    <row r="16" spans="1:5" ht="12.75">
      <c r="A16" s="6" t="str">
        <f>Basis!A16</f>
        <v>HHA 1</v>
      </c>
      <c r="B16" s="8">
        <v>3</v>
      </c>
      <c r="C16" s="8">
        <v>2072</v>
      </c>
      <c r="D16" s="11">
        <v>12</v>
      </c>
      <c r="E16" s="12">
        <f t="shared" si="0"/>
        <v>172.66666666666666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8</v>
      </c>
      <c r="C22" s="8">
        <v>2195</v>
      </c>
      <c r="D22" s="11">
        <v>12</v>
      </c>
      <c r="E22" s="12">
        <f>IF(OR(C22="",C22=0),"",C22/D22)</f>
        <v>182.91666666666666</v>
      </c>
    </row>
    <row r="23" spans="1:5" ht="12.75">
      <c r="A23" s="6" t="str">
        <f>Basis!A23</f>
        <v>BWV 3</v>
      </c>
      <c r="B23" s="8">
        <v>5</v>
      </c>
      <c r="C23" s="8">
        <v>2126</v>
      </c>
      <c r="D23" s="11">
        <v>12</v>
      </c>
      <c r="E23" s="12">
        <f aca="true" t="shared" si="1" ref="E23:E31">IF(OR(C23="",C23=0),"",C23/D23)</f>
        <v>177.16666666666666</v>
      </c>
    </row>
    <row r="24" spans="1:5" ht="12.75">
      <c r="A24" s="6" t="str">
        <f>Basis!A24</f>
        <v>BVT 2</v>
      </c>
      <c r="B24" s="8">
        <v>9</v>
      </c>
      <c r="C24" s="8">
        <v>2218</v>
      </c>
      <c r="D24" s="11">
        <v>12</v>
      </c>
      <c r="E24" s="12">
        <f t="shared" si="1"/>
        <v>184.83333333333334</v>
      </c>
    </row>
    <row r="25" spans="1:5" ht="12.75">
      <c r="A25" s="6" t="str">
        <f>Basis!A25</f>
        <v>P13 1</v>
      </c>
      <c r="B25" s="8">
        <v>7</v>
      </c>
      <c r="C25" s="8">
        <v>2150</v>
      </c>
      <c r="D25" s="11">
        <v>12</v>
      </c>
      <c r="E25" s="12">
        <f t="shared" si="1"/>
        <v>179.16666666666666</v>
      </c>
    </row>
    <row r="26" spans="1:5" ht="12.75">
      <c r="A26" s="6" t="str">
        <f>Basis!A26</f>
        <v>JH  1</v>
      </c>
      <c r="B26" s="8">
        <v>4</v>
      </c>
      <c r="C26" s="8">
        <v>2124</v>
      </c>
      <c r="D26" s="11">
        <v>12</v>
      </c>
      <c r="E26" s="12">
        <f t="shared" si="1"/>
        <v>177</v>
      </c>
    </row>
    <row r="27" spans="1:5" ht="12.75">
      <c r="A27" s="6" t="str">
        <f>Basis!A27</f>
        <v>WLW 1</v>
      </c>
      <c r="B27" s="8">
        <v>6</v>
      </c>
      <c r="C27" s="8">
        <v>2138</v>
      </c>
      <c r="D27" s="11">
        <v>12</v>
      </c>
      <c r="E27" s="12">
        <f t="shared" si="1"/>
        <v>178.16666666666666</v>
      </c>
    </row>
    <row r="28" spans="1:5" ht="12.75">
      <c r="A28" s="6" t="str">
        <f>Basis!A28</f>
        <v>HHA 2</v>
      </c>
      <c r="B28" s="8">
        <v>3</v>
      </c>
      <c r="C28" s="8">
        <v>2118</v>
      </c>
      <c r="D28" s="11">
        <v>12</v>
      </c>
      <c r="E28" s="12">
        <f t="shared" si="1"/>
        <v>176.5</v>
      </c>
    </row>
    <row r="29" spans="1:5" ht="12.75">
      <c r="A29" s="6" t="str">
        <f>Basis!A29</f>
        <v>EG  1</v>
      </c>
      <c r="B29" s="8">
        <v>2</v>
      </c>
      <c r="C29" s="8">
        <v>2044</v>
      </c>
      <c r="D29" s="11">
        <v>12</v>
      </c>
      <c r="E29" s="12">
        <f t="shared" si="1"/>
        <v>170.33333333333334</v>
      </c>
    </row>
    <row r="30" spans="1:5" ht="12.75">
      <c r="A30" s="6" t="str">
        <f>Basis!A30</f>
        <v>VEH 2</v>
      </c>
      <c r="B30" s="8">
        <v>1</v>
      </c>
      <c r="C30" s="8">
        <v>1834</v>
      </c>
      <c r="D30" s="11">
        <v>12</v>
      </c>
      <c r="E30" s="12">
        <f t="shared" si="1"/>
        <v>152.83333333333334</v>
      </c>
    </row>
    <row r="31" spans="1:5" ht="12.75">
      <c r="A31" s="6" t="str">
        <f>Basis!A31</f>
        <v>VOF 3</v>
      </c>
      <c r="B31" s="8">
        <v>10</v>
      </c>
      <c r="C31" s="8">
        <v>2253</v>
      </c>
      <c r="D31" s="11">
        <v>12</v>
      </c>
      <c r="E31" s="12">
        <f t="shared" si="1"/>
        <v>187.75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2</v>
      </c>
      <c r="C37" s="8">
        <v>1933</v>
      </c>
      <c r="D37" s="11">
        <v>12</v>
      </c>
      <c r="E37" s="12">
        <f>IF(OR(C37="",C37=0),"",C37/D37)</f>
        <v>161.08333333333334</v>
      </c>
    </row>
    <row r="38" spans="1:5" ht="12.75">
      <c r="A38" s="6" t="str">
        <f>Basis!A38</f>
        <v>HFT 1</v>
      </c>
      <c r="B38" s="8">
        <v>4</v>
      </c>
      <c r="C38" s="8">
        <v>1978</v>
      </c>
      <c r="D38" s="11">
        <v>12</v>
      </c>
      <c r="E38" s="12">
        <f aca="true" t="shared" si="2" ref="E38:E46">IF(OR(C38="",C38=0),"",C38/D38)</f>
        <v>164.83333333333334</v>
      </c>
    </row>
    <row r="39" spans="1:5" ht="12.75">
      <c r="A39" s="6" t="str">
        <f>Basis!A39</f>
        <v>HAS 4</v>
      </c>
      <c r="B39" s="8">
        <v>7</v>
      </c>
      <c r="C39" s="8">
        <v>2033</v>
      </c>
      <c r="D39" s="11">
        <v>12</v>
      </c>
      <c r="E39" s="12">
        <f t="shared" si="2"/>
        <v>169.41666666666666</v>
      </c>
    </row>
    <row r="40" spans="1:5" ht="12.75">
      <c r="A40" s="6" t="str">
        <f>Basis!A40</f>
        <v>HHA 3</v>
      </c>
      <c r="B40" s="8">
        <v>8</v>
      </c>
      <c r="C40" s="8">
        <v>2051</v>
      </c>
      <c r="D40" s="11">
        <v>12</v>
      </c>
      <c r="E40" s="12">
        <f t="shared" si="2"/>
        <v>170.91666666666666</v>
      </c>
    </row>
    <row r="41" spans="1:5" ht="12.75">
      <c r="A41" s="6" t="str">
        <f>Basis!A41</f>
        <v>P11 1</v>
      </c>
      <c r="B41" s="8">
        <v>5</v>
      </c>
      <c r="C41" s="8">
        <v>1988</v>
      </c>
      <c r="D41" s="11">
        <v>12</v>
      </c>
      <c r="E41" s="12">
        <f t="shared" si="2"/>
        <v>165.66666666666666</v>
      </c>
    </row>
    <row r="42" spans="1:5" ht="12.75">
      <c r="A42" s="6" t="str">
        <f>Basis!A42</f>
        <v>AST 1</v>
      </c>
      <c r="B42" s="8">
        <v>6</v>
      </c>
      <c r="C42" s="8">
        <v>2004</v>
      </c>
      <c r="D42" s="11">
        <v>12</v>
      </c>
      <c r="E42" s="12">
        <f t="shared" si="2"/>
        <v>167</v>
      </c>
    </row>
    <row r="43" spans="1:5" ht="12.75">
      <c r="A43" s="6" t="str">
        <f>Basis!A43</f>
        <v>ED  3</v>
      </c>
      <c r="B43" s="8">
        <v>9</v>
      </c>
      <c r="C43" s="8">
        <v>2109</v>
      </c>
      <c r="D43" s="11">
        <v>12</v>
      </c>
      <c r="E43" s="12">
        <f t="shared" si="2"/>
        <v>175.75</v>
      </c>
    </row>
    <row r="44" spans="1:5" ht="12.75">
      <c r="A44" s="6" t="str">
        <f>Basis!A44</f>
        <v>LSV 3</v>
      </c>
      <c r="B44" s="8">
        <v>1</v>
      </c>
      <c r="C44" s="8">
        <v>1855</v>
      </c>
      <c r="D44" s="11">
        <v>12</v>
      </c>
      <c r="E44" s="12">
        <f t="shared" si="2"/>
        <v>154.58333333333334</v>
      </c>
    </row>
    <row r="45" spans="1:5" ht="12.75">
      <c r="A45" s="6" t="str">
        <f>Basis!A45</f>
        <v>P2  3</v>
      </c>
      <c r="B45" s="8">
        <v>3</v>
      </c>
      <c r="C45" s="8">
        <v>1951</v>
      </c>
      <c r="D45" s="11">
        <v>12</v>
      </c>
      <c r="E45" s="12">
        <f t="shared" si="2"/>
        <v>162.58333333333334</v>
      </c>
    </row>
    <row r="46" spans="1:5" ht="12.75">
      <c r="A46" s="6" t="str">
        <f>Basis!A46</f>
        <v>HLA 1</v>
      </c>
      <c r="B46" s="8">
        <v>10</v>
      </c>
      <c r="C46" s="8">
        <v>2134</v>
      </c>
      <c r="D46" s="11">
        <v>12</v>
      </c>
      <c r="E46" s="12">
        <f t="shared" si="2"/>
        <v>177.83333333333334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7</v>
      </c>
      <c r="C52" s="8">
        <v>1936</v>
      </c>
      <c r="D52" s="11">
        <v>12</v>
      </c>
      <c r="E52" s="12">
        <f>IF(OR(C52="",C52=0),"",C52/D52)</f>
        <v>161.33333333333334</v>
      </c>
    </row>
    <row r="53" spans="1:5" ht="12.75">
      <c r="A53" s="6" t="str">
        <f>Basis!A53</f>
        <v>ED  5</v>
      </c>
      <c r="B53" s="8">
        <v>9</v>
      </c>
      <c r="C53" s="8">
        <v>1969</v>
      </c>
      <c r="D53" s="11">
        <v>12</v>
      </c>
      <c r="E53" s="12">
        <f aca="true" t="shared" si="3" ref="E53:E61">IF(OR(C53="",C53=0),"",C53/D53)</f>
        <v>164.08333333333334</v>
      </c>
    </row>
    <row r="54" spans="1:5" ht="12.75">
      <c r="A54" s="6" t="str">
        <f>Basis!A54</f>
        <v>HVB 2</v>
      </c>
      <c r="B54" s="8">
        <v>4</v>
      </c>
      <c r="C54" s="8">
        <v>1821</v>
      </c>
      <c r="D54" s="11">
        <v>12</v>
      </c>
      <c r="E54" s="12">
        <f t="shared" si="3"/>
        <v>151.75</v>
      </c>
    </row>
    <row r="55" spans="1:5" ht="12.75">
      <c r="A55" s="6" t="str">
        <f>Basis!A55</f>
        <v>BWV 7</v>
      </c>
      <c r="B55" s="8">
        <v>3</v>
      </c>
      <c r="C55" s="8">
        <v>1716</v>
      </c>
      <c r="D55" s="11">
        <v>12</v>
      </c>
      <c r="E55" s="12">
        <f t="shared" si="3"/>
        <v>143</v>
      </c>
    </row>
    <row r="56" spans="1:5" ht="12.75">
      <c r="A56" s="6" t="str">
        <f>Basis!A56</f>
        <v>EON 2</v>
      </c>
      <c r="B56" s="8">
        <v>5</v>
      </c>
      <c r="C56" s="8">
        <v>1823</v>
      </c>
      <c r="D56" s="11">
        <v>12</v>
      </c>
      <c r="E56" s="12">
        <f t="shared" si="3"/>
        <v>151.91666666666666</v>
      </c>
    </row>
    <row r="57" spans="1:5" ht="12.75">
      <c r="A57" s="6" t="str">
        <f>Basis!A57</f>
        <v>MON 1</v>
      </c>
      <c r="B57" s="8">
        <v>8</v>
      </c>
      <c r="C57" s="8">
        <v>1956</v>
      </c>
      <c r="D57" s="11">
        <v>12</v>
      </c>
      <c r="E57" s="12">
        <f t="shared" si="3"/>
        <v>163</v>
      </c>
    </row>
    <row r="58" spans="1:5" ht="12.75">
      <c r="A58" s="6" t="str">
        <f>Basis!A58</f>
        <v>HAS 10</v>
      </c>
      <c r="B58" s="8">
        <v>6</v>
      </c>
      <c r="C58" s="8">
        <v>1843</v>
      </c>
      <c r="D58" s="11">
        <v>12</v>
      </c>
      <c r="E58" s="12">
        <f t="shared" si="3"/>
        <v>153.58333333333334</v>
      </c>
    </row>
    <row r="59" spans="1:5" ht="12.75">
      <c r="A59" s="6" t="str">
        <f>Basis!A59</f>
        <v>JH  3</v>
      </c>
      <c r="B59" s="8">
        <v>1</v>
      </c>
      <c r="C59" s="8">
        <v>1549</v>
      </c>
      <c r="D59" s="11">
        <v>12</v>
      </c>
      <c r="E59" s="12">
        <f t="shared" si="3"/>
        <v>129.08333333333334</v>
      </c>
    </row>
    <row r="60" spans="1:5" ht="12.75">
      <c r="A60" s="6" t="str">
        <f>Basis!A60</f>
        <v>KRV 1</v>
      </c>
      <c r="B60" s="8">
        <v>2</v>
      </c>
      <c r="C60" s="8">
        <v>1706</v>
      </c>
      <c r="D60" s="11">
        <v>12</v>
      </c>
      <c r="E60" s="12">
        <f t="shared" si="3"/>
        <v>142.16666666666666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2026</v>
      </c>
      <c r="D67" s="11">
        <v>12</v>
      </c>
      <c r="E67" s="12">
        <f>IF(OR(C67="",C67=0),"",C67/D67)</f>
        <v>168.83333333333334</v>
      </c>
    </row>
    <row r="68" spans="1:5" ht="12.75">
      <c r="A68" s="6" t="str">
        <f>Basis!A68</f>
        <v>DRG 4</v>
      </c>
      <c r="B68" s="8">
        <v>6</v>
      </c>
      <c r="C68" s="8">
        <v>1879</v>
      </c>
      <c r="D68" s="11">
        <v>12</v>
      </c>
      <c r="E68" s="12">
        <f aca="true" t="shared" si="4" ref="E68:E76">IF(OR(C68="",C68=0),"",C68/D68)</f>
        <v>156.58333333333334</v>
      </c>
    </row>
    <row r="69" spans="1:5" ht="12.75">
      <c r="A69" s="6" t="str">
        <f>Basis!A69</f>
        <v>BAC 1</v>
      </c>
      <c r="B69" s="8">
        <v>5</v>
      </c>
      <c r="C69" s="8">
        <v>1835</v>
      </c>
      <c r="D69" s="11">
        <v>12</v>
      </c>
      <c r="E69" s="12">
        <f t="shared" si="4"/>
        <v>152.91666666666666</v>
      </c>
    </row>
    <row r="70" spans="1:5" ht="12.75">
      <c r="A70" s="6" t="str">
        <f>Basis!A70</f>
        <v>HHA 5</v>
      </c>
      <c r="B70" s="8">
        <v>7</v>
      </c>
      <c r="C70" s="8">
        <v>1884</v>
      </c>
      <c r="D70" s="11">
        <v>12</v>
      </c>
      <c r="E70" s="12">
        <f t="shared" si="4"/>
        <v>157</v>
      </c>
    </row>
    <row r="71" spans="1:5" ht="12.75">
      <c r="A71" s="6" t="str">
        <f>Basis!A71</f>
        <v>HLA 3</v>
      </c>
      <c r="B71" s="8">
        <v>3</v>
      </c>
      <c r="C71" s="8">
        <v>1629</v>
      </c>
      <c r="D71" s="11">
        <v>12</v>
      </c>
      <c r="E71" s="12">
        <f t="shared" si="4"/>
        <v>135.75</v>
      </c>
    </row>
    <row r="72" spans="1:5" ht="12.75">
      <c r="A72" s="6" t="str">
        <f>Basis!A72</f>
        <v>VTG 1</v>
      </c>
      <c r="B72" s="8">
        <v>2</v>
      </c>
      <c r="C72" s="8">
        <v>1611</v>
      </c>
      <c r="D72" s="11">
        <v>12</v>
      </c>
      <c r="E72" s="12">
        <f t="shared" si="4"/>
        <v>134.25</v>
      </c>
    </row>
    <row r="73" spans="1:5" ht="12.75">
      <c r="A73" s="6" t="str">
        <f>Basis!A73</f>
        <v>HVB 3</v>
      </c>
      <c r="B73" s="8">
        <v>4</v>
      </c>
      <c r="C73" s="8">
        <v>1772</v>
      </c>
      <c r="D73" s="11">
        <v>12</v>
      </c>
      <c r="E73" s="12">
        <f t="shared" si="4"/>
        <v>147.66666666666666</v>
      </c>
    </row>
    <row r="74" spans="1:5" ht="12.75">
      <c r="A74" s="6" t="str">
        <f>Basis!A74</f>
        <v>HAS 13</v>
      </c>
      <c r="B74" s="8">
        <v>1</v>
      </c>
      <c r="C74" s="8">
        <v>1610</v>
      </c>
      <c r="D74" s="11">
        <v>12</v>
      </c>
      <c r="E74" s="12">
        <f t="shared" si="4"/>
        <v>134.16666666666666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1736</v>
      </c>
      <c r="D82" s="11">
        <v>12</v>
      </c>
      <c r="E82" s="12">
        <f>IF(OR(C82="",C82=0),"",C82/D82)</f>
        <v>144.66666666666666</v>
      </c>
    </row>
    <row r="83" spans="1:5" ht="12.75">
      <c r="A83" s="6" t="str">
        <f>Basis!A83</f>
        <v>SID 8</v>
      </c>
      <c r="B83" s="8">
        <v>0</v>
      </c>
      <c r="C83" s="8">
        <v>0</v>
      </c>
      <c r="D83" s="11">
        <v>0</v>
      </c>
      <c r="E83" s="12">
        <f aca="true" t="shared" si="5" ref="E83:E91">IF(OR(C83="",C83=0),"",C83/D83)</f>
      </c>
    </row>
    <row r="84" spans="1:5" ht="12.75">
      <c r="A84" s="6" t="str">
        <f>Basis!A84</f>
        <v>HHA 6</v>
      </c>
      <c r="B84" s="8">
        <v>6</v>
      </c>
      <c r="C84" s="8">
        <v>1617</v>
      </c>
      <c r="D84" s="11">
        <v>12</v>
      </c>
      <c r="E84" s="12">
        <f t="shared" si="5"/>
        <v>134.75</v>
      </c>
    </row>
    <row r="85" spans="1:5" ht="12.75">
      <c r="A85" s="6" t="str">
        <f>Basis!A85</f>
        <v>DKY 2</v>
      </c>
      <c r="B85" s="8">
        <v>7</v>
      </c>
      <c r="C85" s="8">
        <v>1626</v>
      </c>
      <c r="D85" s="11">
        <v>12</v>
      </c>
      <c r="E85" s="12">
        <f t="shared" si="5"/>
        <v>135.5</v>
      </c>
    </row>
    <row r="86" spans="1:5" ht="12.75">
      <c r="A86" s="6" t="str">
        <f>Basis!A86</f>
        <v>AST 4</v>
      </c>
      <c r="B86" s="8">
        <v>4</v>
      </c>
      <c r="C86" s="8">
        <v>1552</v>
      </c>
      <c r="D86" s="11">
        <v>12</v>
      </c>
      <c r="E86" s="12">
        <f t="shared" si="5"/>
        <v>129.33333333333334</v>
      </c>
    </row>
    <row r="87" spans="1:5" ht="12.75">
      <c r="A87" s="6" t="str">
        <f>Basis!A87</f>
        <v>TK  2</v>
      </c>
      <c r="B87" s="8">
        <v>0</v>
      </c>
      <c r="C87" s="8">
        <v>0</v>
      </c>
      <c r="D87" s="11">
        <v>0</v>
      </c>
      <c r="E87" s="12">
        <f t="shared" si="5"/>
      </c>
    </row>
    <row r="88" spans="1:5" ht="12.75">
      <c r="A88" s="6" t="str">
        <f>Basis!A88</f>
        <v>OIL 4</v>
      </c>
      <c r="B88" s="8">
        <v>8</v>
      </c>
      <c r="C88" s="8">
        <v>1734</v>
      </c>
      <c r="D88" s="11">
        <v>12</v>
      </c>
      <c r="E88" s="12">
        <f t="shared" si="5"/>
        <v>144.5</v>
      </c>
    </row>
    <row r="89" spans="1:5" ht="12.75">
      <c r="A89" s="6" t="str">
        <f>Basis!A89</f>
        <v>LEX 2</v>
      </c>
      <c r="B89" s="8">
        <v>5</v>
      </c>
      <c r="C89" s="8">
        <v>1565</v>
      </c>
      <c r="D89" s="11">
        <v>12</v>
      </c>
      <c r="E89" s="12">
        <f t="shared" si="5"/>
        <v>130.41666666666666</v>
      </c>
    </row>
    <row r="90" spans="1:5" ht="12.75">
      <c r="A90" s="6" t="str">
        <f>Basis!A90</f>
        <v>CIT 2</v>
      </c>
      <c r="B90" s="8">
        <v>3</v>
      </c>
      <c r="C90" s="8">
        <v>1462</v>
      </c>
      <c r="D90" s="11">
        <v>12</v>
      </c>
      <c r="E90" s="12">
        <f t="shared" si="5"/>
        <v>121.83333333333333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8</v>
      </c>
      <c r="C97" s="8">
        <v>1840</v>
      </c>
      <c r="D97" s="11">
        <v>12</v>
      </c>
      <c r="E97" s="12">
        <f>IF(OR(C97="",C97=0),"",C97/D97)</f>
        <v>153.33333333333334</v>
      </c>
    </row>
    <row r="98" spans="1:5" ht="12.75">
      <c r="A98" s="6" t="str">
        <f>Basis!A98</f>
        <v>HVB 4</v>
      </c>
      <c r="B98" s="8">
        <v>6</v>
      </c>
      <c r="C98" s="8">
        <v>1743</v>
      </c>
      <c r="D98" s="11">
        <v>12</v>
      </c>
      <c r="E98" s="12">
        <f aca="true" t="shared" si="6" ref="E98:E106">IF(OR(C98="",C98=0),"",C98/D98)</f>
        <v>145.25</v>
      </c>
    </row>
    <row r="99" spans="1:5" ht="12.75">
      <c r="A99" s="6" t="str">
        <f>Basis!A99</f>
        <v>TA  1</v>
      </c>
      <c r="B99" s="8">
        <v>10</v>
      </c>
      <c r="C99" s="8">
        <v>1995</v>
      </c>
      <c r="D99" s="11">
        <v>12</v>
      </c>
      <c r="E99" s="12">
        <f t="shared" si="6"/>
        <v>166.25</v>
      </c>
    </row>
    <row r="100" spans="1:5" ht="12.75">
      <c r="A100" s="6" t="str">
        <f>Basis!A100</f>
        <v>G+J 4</v>
      </c>
      <c r="B100" s="8">
        <v>3</v>
      </c>
      <c r="C100" s="8">
        <v>1470</v>
      </c>
      <c r="D100" s="11">
        <v>12</v>
      </c>
      <c r="E100" s="12">
        <f t="shared" si="6"/>
        <v>122.5</v>
      </c>
    </row>
    <row r="101" spans="1:5" ht="12.75">
      <c r="A101" s="6" t="str">
        <f>Basis!A101</f>
        <v>GG  1</v>
      </c>
      <c r="B101" s="8">
        <v>5</v>
      </c>
      <c r="C101" s="8">
        <v>1717</v>
      </c>
      <c r="D101" s="11">
        <v>12</v>
      </c>
      <c r="E101" s="12">
        <f t="shared" si="6"/>
        <v>143.08333333333334</v>
      </c>
    </row>
    <row r="102" spans="1:5" ht="12.75">
      <c r="A102" s="6" t="str">
        <f>Basis!A102</f>
        <v>HHA 7</v>
      </c>
      <c r="B102" s="8">
        <v>9</v>
      </c>
      <c r="C102" s="8">
        <v>1865</v>
      </c>
      <c r="D102" s="11">
        <v>12</v>
      </c>
      <c r="E102" s="12">
        <f t="shared" si="6"/>
        <v>155.41666666666666</v>
      </c>
    </row>
    <row r="103" spans="1:5" ht="12.75">
      <c r="A103" s="6" t="str">
        <f>Basis!A103</f>
        <v>ESW 4</v>
      </c>
      <c r="B103" s="8">
        <v>4</v>
      </c>
      <c r="C103" s="8">
        <v>1594</v>
      </c>
      <c r="D103" s="11">
        <v>12</v>
      </c>
      <c r="E103" s="12">
        <f t="shared" si="6"/>
        <v>132.83333333333334</v>
      </c>
    </row>
    <row r="104" spans="1:5" ht="12.75">
      <c r="A104" s="6" t="str">
        <f>Basis!A104</f>
        <v>SGS 4</v>
      </c>
      <c r="B104" s="8">
        <v>7</v>
      </c>
      <c r="C104" s="8">
        <v>1807</v>
      </c>
      <c r="D104" s="11">
        <v>12</v>
      </c>
      <c r="E104" s="12">
        <f t="shared" si="6"/>
        <v>150.58333333333334</v>
      </c>
    </row>
    <row r="105" spans="1:5" ht="12.75">
      <c r="A105" s="6" t="str">
        <f>Basis!A105</f>
        <v>DRG 5</v>
      </c>
      <c r="B105" s="8">
        <v>2</v>
      </c>
      <c r="C105" s="8">
        <v>1395</v>
      </c>
      <c r="D105" s="11">
        <v>12</v>
      </c>
      <c r="E105" s="12">
        <f t="shared" si="6"/>
        <v>116.25</v>
      </c>
    </row>
    <row r="106" spans="1:5" ht="12.75">
      <c r="A106" s="6" t="str">
        <f>Basis!A106</f>
        <v>LEX 1</v>
      </c>
      <c r="B106" s="8">
        <v>0</v>
      </c>
      <c r="C106" s="8">
        <v>0</v>
      </c>
      <c r="D106" s="11">
        <v>0</v>
      </c>
      <c r="E106" s="12">
        <f t="shared" si="6"/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/>
  <dimension ref="A4:F107"/>
  <sheetViews>
    <sheetView zoomScale="102" zoomScaleNormal="102" zoomScalePageLayoutView="0" workbookViewId="0" topLeftCell="A67">
      <selection activeCell="N95" sqref="N95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6</v>
      </c>
      <c r="C7" s="8">
        <v>2195</v>
      </c>
      <c r="D7" s="11">
        <v>12</v>
      </c>
      <c r="E7" s="12">
        <f>IF(OR(C7="",C7=0),"",C7/D7)</f>
        <v>182.91666666666666</v>
      </c>
    </row>
    <row r="8" spans="1:5" ht="12.75">
      <c r="A8" s="6" t="str">
        <f>Basis!A8</f>
        <v>DA  1</v>
      </c>
      <c r="B8" s="8">
        <v>8.5</v>
      </c>
      <c r="C8" s="8">
        <v>2205</v>
      </c>
      <c r="D8" s="11">
        <v>12</v>
      </c>
      <c r="E8" s="12">
        <f aca="true" t="shared" si="0" ref="E8:E16">IF(OR(C8="",C8=0),"",C8/D8)</f>
        <v>183.75</v>
      </c>
    </row>
    <row r="9" spans="1:5" ht="12.75">
      <c r="A9" s="6" t="str">
        <f>Basis!A9</f>
        <v>SID 1</v>
      </c>
      <c r="B9" s="8">
        <v>5</v>
      </c>
      <c r="C9" s="8">
        <v>2147</v>
      </c>
      <c r="D9" s="11">
        <v>12</v>
      </c>
      <c r="E9" s="12">
        <f t="shared" si="0"/>
        <v>178.91666666666666</v>
      </c>
    </row>
    <row r="10" spans="1:5" ht="12.75">
      <c r="A10" s="6" t="str">
        <f>Basis!A10</f>
        <v>TCH 1</v>
      </c>
      <c r="B10" s="8">
        <v>8.5</v>
      </c>
      <c r="C10" s="8">
        <v>2205</v>
      </c>
      <c r="D10" s="11">
        <v>12</v>
      </c>
      <c r="E10" s="12">
        <f t="shared" si="0"/>
        <v>183.75</v>
      </c>
    </row>
    <row r="11" spans="1:5" ht="12.75">
      <c r="A11" s="6" t="str">
        <f>Basis!A11</f>
        <v>HOL 1</v>
      </c>
      <c r="B11" s="8">
        <v>7</v>
      </c>
      <c r="C11" s="8">
        <v>2204</v>
      </c>
      <c r="D11" s="11">
        <v>12</v>
      </c>
      <c r="E11" s="12">
        <f t="shared" si="0"/>
        <v>183.66666666666666</v>
      </c>
    </row>
    <row r="12" spans="1:5" ht="12.75">
      <c r="A12" s="6" t="str">
        <f>Basis!A12</f>
        <v>AIR 1</v>
      </c>
      <c r="B12" s="8">
        <v>4</v>
      </c>
      <c r="C12" s="8">
        <v>2135</v>
      </c>
      <c r="D12" s="11">
        <v>12</v>
      </c>
      <c r="E12" s="12">
        <f t="shared" si="0"/>
        <v>177.91666666666666</v>
      </c>
    </row>
    <row r="13" spans="1:5" ht="12.75">
      <c r="A13" s="6" t="str">
        <f>Basis!A13</f>
        <v>ALL 1</v>
      </c>
      <c r="B13" s="8">
        <v>3</v>
      </c>
      <c r="C13" s="8">
        <v>2105</v>
      </c>
      <c r="D13" s="11">
        <v>12</v>
      </c>
      <c r="E13" s="12">
        <f t="shared" si="0"/>
        <v>175.41666666666666</v>
      </c>
    </row>
    <row r="14" spans="1:5" ht="12.75">
      <c r="A14" s="6" t="str">
        <f>Basis!A14</f>
        <v>ESW 1</v>
      </c>
      <c r="B14" s="8">
        <v>1</v>
      </c>
      <c r="C14" s="8">
        <v>1932</v>
      </c>
      <c r="D14" s="11">
        <v>12</v>
      </c>
      <c r="E14" s="12">
        <f t="shared" si="0"/>
        <v>161</v>
      </c>
    </row>
    <row r="15" spans="1:5" ht="12.75">
      <c r="A15" s="6" t="str">
        <f>Basis!A15</f>
        <v>BVT 3</v>
      </c>
      <c r="B15" s="8">
        <v>2</v>
      </c>
      <c r="C15" s="8">
        <v>2020</v>
      </c>
      <c r="D15" s="11">
        <v>12</v>
      </c>
      <c r="E15" s="12">
        <f t="shared" si="0"/>
        <v>168.33333333333334</v>
      </c>
    </row>
    <row r="16" spans="1:5" ht="12.75">
      <c r="A16" s="6" t="str">
        <f>Basis!A16</f>
        <v>HHA 1</v>
      </c>
      <c r="B16" s="8">
        <v>10</v>
      </c>
      <c r="C16" s="8">
        <v>2255</v>
      </c>
      <c r="D16" s="11">
        <v>12</v>
      </c>
      <c r="E16" s="12">
        <f t="shared" si="0"/>
        <v>187.91666666666666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2</v>
      </c>
      <c r="C22" s="8">
        <v>1940</v>
      </c>
      <c r="D22" s="11">
        <v>12</v>
      </c>
      <c r="E22" s="12">
        <f>IF(OR(C22="",C22=0),"",C22/D22)</f>
        <v>161.66666666666666</v>
      </c>
    </row>
    <row r="23" spans="1:5" ht="12.75">
      <c r="A23" s="6" t="str">
        <f>Basis!A23</f>
        <v>BWV 3</v>
      </c>
      <c r="B23" s="8">
        <v>9</v>
      </c>
      <c r="C23" s="8">
        <v>2196</v>
      </c>
      <c r="D23" s="11">
        <v>12</v>
      </c>
      <c r="E23" s="12">
        <f aca="true" t="shared" si="1" ref="E23:E31">IF(OR(C23="",C23=0),"",C23/D23)</f>
        <v>183</v>
      </c>
    </row>
    <row r="24" spans="1:5" ht="12.75">
      <c r="A24" s="6" t="str">
        <f>Basis!A24</f>
        <v>BVT 2</v>
      </c>
      <c r="B24" s="8">
        <v>8</v>
      </c>
      <c r="C24" s="8">
        <v>2176</v>
      </c>
      <c r="D24" s="11">
        <v>12</v>
      </c>
      <c r="E24" s="12">
        <f t="shared" si="1"/>
        <v>181.33333333333334</v>
      </c>
    </row>
    <row r="25" spans="1:5" ht="12.75">
      <c r="A25" s="6" t="str">
        <f>Basis!A25</f>
        <v>P13 1</v>
      </c>
      <c r="B25" s="8">
        <v>5</v>
      </c>
      <c r="C25" s="8">
        <v>2094</v>
      </c>
      <c r="D25" s="11">
        <v>12</v>
      </c>
      <c r="E25" s="12">
        <f t="shared" si="1"/>
        <v>174.5</v>
      </c>
    </row>
    <row r="26" spans="1:5" ht="12.75">
      <c r="A26" s="6" t="str">
        <f>Basis!A26</f>
        <v>JH  1</v>
      </c>
      <c r="B26" s="8">
        <v>1</v>
      </c>
      <c r="C26" s="8">
        <v>1911</v>
      </c>
      <c r="D26" s="11">
        <v>12</v>
      </c>
      <c r="E26" s="12">
        <f t="shared" si="1"/>
        <v>159.25</v>
      </c>
    </row>
    <row r="27" spans="1:5" ht="12.75">
      <c r="A27" s="6" t="str">
        <f>Basis!A27</f>
        <v>WLW 1</v>
      </c>
      <c r="B27" s="8">
        <v>3</v>
      </c>
      <c r="C27" s="8">
        <v>1988</v>
      </c>
      <c r="D27" s="11">
        <v>12</v>
      </c>
      <c r="E27" s="12">
        <f t="shared" si="1"/>
        <v>165.66666666666666</v>
      </c>
    </row>
    <row r="28" spans="1:5" ht="12.75">
      <c r="A28" s="6" t="str">
        <f>Basis!A28</f>
        <v>HHA 2</v>
      </c>
      <c r="B28" s="8">
        <v>10</v>
      </c>
      <c r="C28" s="8">
        <v>2242</v>
      </c>
      <c r="D28" s="11">
        <v>12</v>
      </c>
      <c r="E28" s="12">
        <f t="shared" si="1"/>
        <v>186.83333333333334</v>
      </c>
    </row>
    <row r="29" spans="1:5" ht="12.75">
      <c r="A29" s="6" t="str">
        <f>Basis!A29</f>
        <v>EG  1</v>
      </c>
      <c r="B29" s="8">
        <v>7</v>
      </c>
      <c r="C29" s="8">
        <v>2149</v>
      </c>
      <c r="D29" s="11">
        <v>12</v>
      </c>
      <c r="E29" s="12">
        <f t="shared" si="1"/>
        <v>179.08333333333334</v>
      </c>
    </row>
    <row r="30" spans="1:5" ht="12.75">
      <c r="A30" s="6" t="str">
        <f>Basis!A30</f>
        <v>VEH 2</v>
      </c>
      <c r="B30" s="8">
        <v>6</v>
      </c>
      <c r="C30" s="8">
        <v>2101</v>
      </c>
      <c r="D30" s="11">
        <v>12</v>
      </c>
      <c r="E30" s="12">
        <f t="shared" si="1"/>
        <v>175.08333333333334</v>
      </c>
    </row>
    <row r="31" spans="1:5" ht="12.75">
      <c r="A31" s="6" t="str">
        <f>Basis!A31</f>
        <v>VOF 3</v>
      </c>
      <c r="B31" s="8">
        <v>4</v>
      </c>
      <c r="C31" s="8">
        <v>2016</v>
      </c>
      <c r="D31" s="11">
        <v>12</v>
      </c>
      <c r="E31" s="12">
        <f t="shared" si="1"/>
        <v>168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8</v>
      </c>
      <c r="C37" s="8">
        <v>2085</v>
      </c>
      <c r="D37" s="11">
        <v>12</v>
      </c>
      <c r="E37" s="12">
        <f>IF(OR(C37="",C37=0),"",C37/D37)</f>
        <v>173.75</v>
      </c>
    </row>
    <row r="38" spans="1:5" ht="12.75">
      <c r="A38" s="6" t="str">
        <f>Basis!A38</f>
        <v>HFT 1</v>
      </c>
      <c r="B38" s="8">
        <v>5</v>
      </c>
      <c r="C38" s="8">
        <v>2042</v>
      </c>
      <c r="D38" s="11">
        <v>12</v>
      </c>
      <c r="E38" s="12">
        <f aca="true" t="shared" si="2" ref="E38:E46">IF(OR(C38="",C38=0),"",C38/D38)</f>
        <v>170.16666666666666</v>
      </c>
    </row>
    <row r="39" spans="1:5" ht="12.75">
      <c r="A39" s="6" t="str">
        <f>Basis!A39</f>
        <v>HAS 4</v>
      </c>
      <c r="B39" s="8">
        <v>4</v>
      </c>
      <c r="C39" s="8">
        <v>2022</v>
      </c>
      <c r="D39" s="11">
        <v>12</v>
      </c>
      <c r="E39" s="12">
        <f t="shared" si="2"/>
        <v>168.5</v>
      </c>
    </row>
    <row r="40" spans="1:5" ht="12.75">
      <c r="A40" s="6" t="str">
        <f>Basis!A40</f>
        <v>HHA 3</v>
      </c>
      <c r="B40" s="8">
        <v>1</v>
      </c>
      <c r="C40" s="8">
        <v>1943</v>
      </c>
      <c r="D40" s="11">
        <v>12</v>
      </c>
      <c r="E40" s="12">
        <f t="shared" si="2"/>
        <v>161.91666666666666</v>
      </c>
    </row>
    <row r="41" spans="1:5" ht="12.75">
      <c r="A41" s="6" t="str">
        <f>Basis!A41</f>
        <v>P11 1</v>
      </c>
      <c r="B41" s="8">
        <v>6</v>
      </c>
      <c r="C41" s="8">
        <v>2061</v>
      </c>
      <c r="D41" s="11">
        <v>12</v>
      </c>
      <c r="E41" s="12">
        <f t="shared" si="2"/>
        <v>171.75</v>
      </c>
    </row>
    <row r="42" spans="1:5" ht="12.75">
      <c r="A42" s="6" t="str">
        <f>Basis!A42</f>
        <v>AST 1</v>
      </c>
      <c r="B42" s="8">
        <v>9</v>
      </c>
      <c r="C42" s="8">
        <v>2133</v>
      </c>
      <c r="D42" s="11">
        <v>12</v>
      </c>
      <c r="E42" s="12">
        <f t="shared" si="2"/>
        <v>177.75</v>
      </c>
    </row>
    <row r="43" spans="1:5" ht="12.75">
      <c r="A43" s="6" t="str">
        <f>Basis!A43</f>
        <v>ED  3</v>
      </c>
      <c r="B43" s="8">
        <v>7</v>
      </c>
      <c r="C43" s="8">
        <v>2074</v>
      </c>
      <c r="D43" s="11">
        <v>12</v>
      </c>
      <c r="E43" s="12">
        <f t="shared" si="2"/>
        <v>172.83333333333334</v>
      </c>
    </row>
    <row r="44" spans="1:5" ht="12.75">
      <c r="A44" s="6" t="str">
        <f>Basis!A44</f>
        <v>LSV 3</v>
      </c>
      <c r="B44" s="8">
        <v>3</v>
      </c>
      <c r="C44" s="8">
        <v>2015</v>
      </c>
      <c r="D44" s="11">
        <v>12</v>
      </c>
      <c r="E44" s="12">
        <f t="shared" si="2"/>
        <v>167.91666666666666</v>
      </c>
    </row>
    <row r="45" spans="1:5" ht="12.75">
      <c r="A45" s="6" t="str">
        <f>Basis!A45</f>
        <v>P2  3</v>
      </c>
      <c r="B45" s="8">
        <v>2</v>
      </c>
      <c r="C45" s="8">
        <v>2002</v>
      </c>
      <c r="D45" s="11">
        <v>12</v>
      </c>
      <c r="E45" s="12">
        <f t="shared" si="2"/>
        <v>166.83333333333334</v>
      </c>
    </row>
    <row r="46" spans="1:5" ht="12.75">
      <c r="A46" s="6" t="str">
        <f>Basis!A46</f>
        <v>HLA 1</v>
      </c>
      <c r="B46" s="8">
        <v>10</v>
      </c>
      <c r="C46" s="8">
        <v>2152</v>
      </c>
      <c r="D46" s="11">
        <v>12</v>
      </c>
      <c r="E46" s="12">
        <f t="shared" si="2"/>
        <v>179.33333333333334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8</v>
      </c>
      <c r="C52" s="8">
        <v>1966</v>
      </c>
      <c r="D52" s="11">
        <v>12</v>
      </c>
      <c r="E52" s="12">
        <f>IF(OR(C52="",C52=0),"",C52/D52)</f>
        <v>163.83333333333334</v>
      </c>
    </row>
    <row r="53" spans="1:5" ht="12.75">
      <c r="A53" s="6" t="str">
        <f>Basis!A53</f>
        <v>ED  5</v>
      </c>
      <c r="B53" s="8">
        <v>9</v>
      </c>
      <c r="C53" s="8">
        <v>1981</v>
      </c>
      <c r="D53" s="11">
        <v>12</v>
      </c>
      <c r="E53" s="12">
        <f aca="true" t="shared" si="3" ref="E53:E61">IF(OR(C53="",C53=0),"",C53/D53)</f>
        <v>165.08333333333334</v>
      </c>
    </row>
    <row r="54" spans="1:5" ht="12.75">
      <c r="A54" s="6" t="str">
        <f>Basis!A54</f>
        <v>HVB 2</v>
      </c>
      <c r="B54" s="8">
        <v>3</v>
      </c>
      <c r="C54" s="8">
        <v>1715</v>
      </c>
      <c r="D54" s="11">
        <v>12</v>
      </c>
      <c r="E54" s="12">
        <f t="shared" si="3"/>
        <v>142.91666666666666</v>
      </c>
    </row>
    <row r="55" spans="1:5" ht="12.75">
      <c r="A55" s="6" t="str">
        <f>Basis!A55</f>
        <v>BWV 7</v>
      </c>
      <c r="B55" s="8">
        <v>4</v>
      </c>
      <c r="C55" s="8">
        <v>1796</v>
      </c>
      <c r="D55" s="11">
        <v>12</v>
      </c>
      <c r="E55" s="12">
        <f t="shared" si="3"/>
        <v>149.66666666666666</v>
      </c>
    </row>
    <row r="56" spans="1:5" ht="12.75">
      <c r="A56" s="6" t="str">
        <f>Basis!A56</f>
        <v>EON 2</v>
      </c>
      <c r="B56" s="8">
        <v>7</v>
      </c>
      <c r="C56" s="8">
        <v>1937</v>
      </c>
      <c r="D56" s="11">
        <v>12</v>
      </c>
      <c r="E56" s="12">
        <f t="shared" si="3"/>
        <v>161.41666666666666</v>
      </c>
    </row>
    <row r="57" spans="1:5" ht="12.75">
      <c r="A57" s="6" t="str">
        <f>Basis!A57</f>
        <v>MON 1</v>
      </c>
      <c r="B57" s="8">
        <v>5</v>
      </c>
      <c r="C57" s="8">
        <v>1828</v>
      </c>
      <c r="D57" s="11">
        <v>12</v>
      </c>
      <c r="E57" s="12">
        <f t="shared" si="3"/>
        <v>152.33333333333334</v>
      </c>
    </row>
    <row r="58" spans="1:5" ht="12.75">
      <c r="A58" s="6" t="str">
        <f>Basis!A58</f>
        <v>HAS 10</v>
      </c>
      <c r="B58" s="8">
        <v>1</v>
      </c>
      <c r="C58" s="8">
        <v>1294</v>
      </c>
      <c r="D58" s="11">
        <v>12</v>
      </c>
      <c r="E58" s="12">
        <f t="shared" si="3"/>
        <v>107.83333333333333</v>
      </c>
    </row>
    <row r="59" spans="1:5" ht="12.75">
      <c r="A59" s="6" t="str">
        <f>Basis!A59</f>
        <v>JH  3</v>
      </c>
      <c r="B59" s="8">
        <v>2</v>
      </c>
      <c r="C59" s="8">
        <v>1641</v>
      </c>
      <c r="D59" s="11">
        <v>12</v>
      </c>
      <c r="E59" s="12">
        <f t="shared" si="3"/>
        <v>136.75</v>
      </c>
    </row>
    <row r="60" spans="1:5" ht="12.75">
      <c r="A60" s="6" t="str">
        <f>Basis!A60</f>
        <v>KRV 1</v>
      </c>
      <c r="B60" s="8">
        <v>6</v>
      </c>
      <c r="C60" s="8">
        <v>1884</v>
      </c>
      <c r="D60" s="11">
        <v>12</v>
      </c>
      <c r="E60" s="12">
        <f t="shared" si="3"/>
        <v>157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2019</v>
      </c>
      <c r="D67" s="11">
        <v>12</v>
      </c>
      <c r="E67" s="12">
        <f>IF(OR(C67="",C67=0),"",C67/D67)</f>
        <v>168.25</v>
      </c>
    </row>
    <row r="68" spans="1:5" ht="12.75">
      <c r="A68" s="6" t="str">
        <f>Basis!A68</f>
        <v>DRG 4</v>
      </c>
      <c r="B68" s="8">
        <v>7</v>
      </c>
      <c r="C68" s="8">
        <v>1871</v>
      </c>
      <c r="D68" s="11">
        <v>12</v>
      </c>
      <c r="E68" s="12">
        <f aca="true" t="shared" si="4" ref="E68:E76">IF(OR(C68="",C68=0),"",C68/D68)</f>
        <v>155.91666666666666</v>
      </c>
    </row>
    <row r="69" spans="1:5" ht="12.75">
      <c r="A69" s="6" t="str">
        <f>Basis!A69</f>
        <v>BAC 1</v>
      </c>
      <c r="B69" s="8">
        <v>4</v>
      </c>
      <c r="C69" s="8">
        <v>1761</v>
      </c>
      <c r="D69" s="11">
        <v>12</v>
      </c>
      <c r="E69" s="12">
        <f t="shared" si="4"/>
        <v>146.75</v>
      </c>
    </row>
    <row r="70" spans="1:5" ht="12.75">
      <c r="A70" s="6" t="str">
        <f>Basis!A70</f>
        <v>HHA 5</v>
      </c>
      <c r="B70" s="8">
        <v>3</v>
      </c>
      <c r="C70" s="8">
        <v>1749</v>
      </c>
      <c r="D70" s="11">
        <v>12</v>
      </c>
      <c r="E70" s="12">
        <f t="shared" si="4"/>
        <v>145.75</v>
      </c>
    </row>
    <row r="71" spans="1:5" ht="12.75">
      <c r="A71" s="6" t="str">
        <f>Basis!A71</f>
        <v>HLA 3</v>
      </c>
      <c r="B71" s="8">
        <v>5</v>
      </c>
      <c r="C71" s="8">
        <v>1813</v>
      </c>
      <c r="D71" s="11">
        <v>12</v>
      </c>
      <c r="E71" s="12">
        <f t="shared" si="4"/>
        <v>151.08333333333334</v>
      </c>
    </row>
    <row r="72" spans="1:5" ht="12.75">
      <c r="A72" s="6" t="str">
        <f>Basis!A72</f>
        <v>VTG 1</v>
      </c>
      <c r="B72" s="8">
        <v>6</v>
      </c>
      <c r="C72" s="8">
        <v>1847</v>
      </c>
      <c r="D72" s="11">
        <v>12</v>
      </c>
      <c r="E72" s="12">
        <f t="shared" si="4"/>
        <v>153.91666666666666</v>
      </c>
    </row>
    <row r="73" spans="1:5" ht="12.75">
      <c r="A73" s="6" t="str">
        <f>Basis!A73</f>
        <v>HVB 3</v>
      </c>
      <c r="B73" s="8">
        <v>1</v>
      </c>
      <c r="C73" s="8">
        <v>1499</v>
      </c>
      <c r="D73" s="11">
        <v>12</v>
      </c>
      <c r="E73" s="12">
        <f t="shared" si="4"/>
        <v>124.91666666666667</v>
      </c>
    </row>
    <row r="74" spans="1:5" ht="12.75">
      <c r="A74" s="6" t="str">
        <f>Basis!A74</f>
        <v>HAS 13</v>
      </c>
      <c r="B74" s="8">
        <v>2</v>
      </c>
      <c r="C74" s="8">
        <v>1688</v>
      </c>
      <c r="D74" s="11">
        <v>12</v>
      </c>
      <c r="E74" s="12">
        <f t="shared" si="4"/>
        <v>140.66666666666666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1928</v>
      </c>
      <c r="D82" s="11">
        <v>12</v>
      </c>
      <c r="E82" s="12">
        <f>IF(OR(C82="",C82=0),"",C82/D82)</f>
        <v>160.66666666666666</v>
      </c>
    </row>
    <row r="83" spans="1:5" ht="12.75">
      <c r="A83" s="6" t="str">
        <f>Basis!A83</f>
        <v>SID 8</v>
      </c>
      <c r="B83" s="8">
        <v>5</v>
      </c>
      <c r="C83" s="8">
        <v>1612</v>
      </c>
      <c r="D83" s="11">
        <v>12</v>
      </c>
      <c r="E83" s="12">
        <f aca="true" t="shared" si="5" ref="E83:E91">IF(OR(C83="",C83=0),"",C83/D83)</f>
        <v>134.33333333333334</v>
      </c>
    </row>
    <row r="84" spans="1:5" ht="12.75">
      <c r="A84" s="6" t="str">
        <f>Basis!A84</f>
        <v>HHA 6</v>
      </c>
      <c r="B84" s="8">
        <v>7</v>
      </c>
      <c r="C84" s="8">
        <v>1635</v>
      </c>
      <c r="D84" s="11">
        <v>12</v>
      </c>
      <c r="E84" s="12">
        <f t="shared" si="5"/>
        <v>136.25</v>
      </c>
    </row>
    <row r="85" spans="1:5" ht="12.75">
      <c r="A85" s="6" t="str">
        <f>Basis!A85</f>
        <v>DKY 2</v>
      </c>
      <c r="B85" s="8">
        <v>1</v>
      </c>
      <c r="C85" s="8">
        <v>1519</v>
      </c>
      <c r="D85" s="11">
        <v>12</v>
      </c>
      <c r="E85" s="12">
        <f t="shared" si="5"/>
        <v>126.58333333333333</v>
      </c>
    </row>
    <row r="86" spans="1:5" ht="12.75">
      <c r="A86" s="6" t="str">
        <f>Basis!A86</f>
        <v>AST 4</v>
      </c>
      <c r="B86" s="8">
        <v>2</v>
      </c>
      <c r="C86" s="8">
        <v>1553</v>
      </c>
      <c r="D86" s="11">
        <v>12</v>
      </c>
      <c r="E86" s="12">
        <f t="shared" si="5"/>
        <v>129.41666666666666</v>
      </c>
    </row>
    <row r="87" spans="1:5" ht="12.75">
      <c r="A87" s="6" t="str">
        <f>Basis!A87</f>
        <v>TK  2</v>
      </c>
      <c r="B87" s="8">
        <v>8</v>
      </c>
      <c r="C87" s="8">
        <v>1642</v>
      </c>
      <c r="D87" s="11">
        <v>12</v>
      </c>
      <c r="E87" s="12">
        <f t="shared" si="5"/>
        <v>136.83333333333334</v>
      </c>
    </row>
    <row r="88" spans="1:5" ht="12.75">
      <c r="A88" s="6" t="str">
        <f>Basis!A88</f>
        <v>OIL 4</v>
      </c>
      <c r="B88" s="8">
        <v>6</v>
      </c>
      <c r="C88" s="8">
        <v>1623</v>
      </c>
      <c r="D88" s="11">
        <v>12</v>
      </c>
      <c r="E88" s="12">
        <f t="shared" si="5"/>
        <v>135.25</v>
      </c>
    </row>
    <row r="89" spans="1:5" ht="12.75">
      <c r="A89" s="6" t="str">
        <f>Basis!A89</f>
        <v>LEX 2</v>
      </c>
      <c r="B89" s="8">
        <v>4</v>
      </c>
      <c r="C89" s="8">
        <v>1578</v>
      </c>
      <c r="D89" s="11">
        <v>12</v>
      </c>
      <c r="E89" s="12">
        <f t="shared" si="5"/>
        <v>131.5</v>
      </c>
    </row>
    <row r="90" spans="1:5" ht="12.75">
      <c r="A90" s="6" t="str">
        <f>Basis!A90</f>
        <v>CIT 2</v>
      </c>
      <c r="B90" s="8">
        <v>3</v>
      </c>
      <c r="C90" s="8">
        <v>1577</v>
      </c>
      <c r="D90" s="11">
        <v>12</v>
      </c>
      <c r="E90" s="12">
        <f t="shared" si="5"/>
        <v>131.41666666666666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8</v>
      </c>
      <c r="C97" s="8">
        <v>1873</v>
      </c>
      <c r="D97" s="11">
        <v>12</v>
      </c>
      <c r="E97" s="12">
        <f>IF(OR(C97="",C97=0),"",C97/D97)</f>
        <v>156.08333333333334</v>
      </c>
    </row>
    <row r="98" spans="1:5" ht="12.75">
      <c r="A98" s="6" t="str">
        <f>Basis!A98</f>
        <v>HVB 4</v>
      </c>
      <c r="B98" s="8">
        <v>3</v>
      </c>
      <c r="C98" s="8">
        <v>1630</v>
      </c>
      <c r="D98" s="11">
        <v>12</v>
      </c>
      <c r="E98" s="12">
        <f aca="true" t="shared" si="6" ref="E98:E106">IF(OR(C98="",C98=0),"",C98/D98)</f>
        <v>135.83333333333334</v>
      </c>
    </row>
    <row r="99" spans="1:5" ht="12.75">
      <c r="A99" s="6" t="str">
        <f>Basis!A99</f>
        <v>TA  1</v>
      </c>
      <c r="B99" s="8">
        <v>9</v>
      </c>
      <c r="C99" s="8">
        <v>1944</v>
      </c>
      <c r="D99" s="11">
        <v>12</v>
      </c>
      <c r="E99" s="12">
        <f t="shared" si="6"/>
        <v>162</v>
      </c>
    </row>
    <row r="100" spans="1:5" ht="12.75">
      <c r="A100" s="6" t="str">
        <f>Basis!A100</f>
        <v>G+J 4</v>
      </c>
      <c r="B100" s="8">
        <v>2</v>
      </c>
      <c r="C100" s="8">
        <v>1532</v>
      </c>
      <c r="D100" s="11">
        <v>12</v>
      </c>
      <c r="E100" s="12">
        <f t="shared" si="6"/>
        <v>127.66666666666667</v>
      </c>
    </row>
    <row r="101" spans="1:5" ht="12.75">
      <c r="A101" s="6" t="str">
        <f>Basis!A101</f>
        <v>GG  1</v>
      </c>
      <c r="B101" s="8">
        <v>4</v>
      </c>
      <c r="C101" s="8">
        <v>1653</v>
      </c>
      <c r="D101" s="11">
        <v>12</v>
      </c>
      <c r="E101" s="12">
        <f t="shared" si="6"/>
        <v>137.75</v>
      </c>
    </row>
    <row r="102" spans="1:5" ht="12.75">
      <c r="A102" s="6" t="str">
        <f>Basis!A102</f>
        <v>HHA 7</v>
      </c>
      <c r="B102" s="8">
        <v>6</v>
      </c>
      <c r="C102" s="8">
        <v>1726</v>
      </c>
      <c r="D102" s="11">
        <v>12</v>
      </c>
      <c r="E102" s="12">
        <f t="shared" si="6"/>
        <v>143.83333333333334</v>
      </c>
    </row>
    <row r="103" spans="1:5" ht="12.75">
      <c r="A103" s="6" t="str">
        <f>Basis!A103</f>
        <v>ESW 4</v>
      </c>
      <c r="B103" s="8">
        <v>5</v>
      </c>
      <c r="C103" s="8">
        <v>1724</v>
      </c>
      <c r="D103" s="11">
        <v>12</v>
      </c>
      <c r="E103" s="12">
        <f t="shared" si="6"/>
        <v>143.66666666666666</v>
      </c>
    </row>
    <row r="104" spans="1:5" ht="12.75">
      <c r="A104" s="6" t="str">
        <f>Basis!A104</f>
        <v>SGS 4</v>
      </c>
      <c r="B104" s="8">
        <v>7</v>
      </c>
      <c r="C104" s="8">
        <v>1830</v>
      </c>
      <c r="D104" s="11">
        <v>12</v>
      </c>
      <c r="E104" s="12">
        <f t="shared" si="6"/>
        <v>152.5</v>
      </c>
    </row>
    <row r="105" spans="1:5" ht="12.75">
      <c r="A105" s="6" t="str">
        <f>Basis!A105</f>
        <v>DRG 5</v>
      </c>
      <c r="B105" s="8">
        <v>1</v>
      </c>
      <c r="C105" s="8">
        <v>1290</v>
      </c>
      <c r="D105" s="11">
        <v>12</v>
      </c>
      <c r="E105" s="12">
        <f t="shared" si="6"/>
        <v>107.5</v>
      </c>
    </row>
    <row r="106" spans="1:6" ht="12.75">
      <c r="A106" s="6" t="str">
        <f>Basis!A106</f>
        <v>LEX 1</v>
      </c>
      <c r="B106" s="8" t="s">
        <v>74</v>
      </c>
      <c r="C106" s="8" t="s">
        <v>74</v>
      </c>
      <c r="D106" s="11"/>
      <c r="E106" s="12">
        <f t="shared" si="6"/>
      </c>
      <c r="F106" t="s">
        <v>175</v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4:E107"/>
  <sheetViews>
    <sheetView zoomScale="102" zoomScaleNormal="102" zoomScalePageLayoutView="0" workbookViewId="0" topLeftCell="A88">
      <selection activeCell="G101" sqref="G101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10</v>
      </c>
      <c r="C7" s="8">
        <v>2316</v>
      </c>
      <c r="D7" s="11">
        <v>12</v>
      </c>
      <c r="E7" s="12">
        <f>IF(OR(C7="",C7=0),"",C7/D7)</f>
        <v>193</v>
      </c>
    </row>
    <row r="8" spans="1:5" ht="12.75">
      <c r="A8" s="6" t="str">
        <f>Basis!A8</f>
        <v>DA  1</v>
      </c>
      <c r="B8" s="8">
        <v>5</v>
      </c>
      <c r="C8" s="8">
        <v>2194</v>
      </c>
      <c r="D8" s="11">
        <v>12</v>
      </c>
      <c r="E8" s="12">
        <f aca="true" t="shared" si="0" ref="E8:E16">IF(OR(C8="",C8=0),"",C8/D8)</f>
        <v>182.83333333333334</v>
      </c>
    </row>
    <row r="9" spans="1:5" ht="12.75">
      <c r="A9" s="6" t="str">
        <f>Basis!A9</f>
        <v>SID 1</v>
      </c>
      <c r="B9" s="8">
        <v>6</v>
      </c>
      <c r="C9" s="8">
        <v>2208</v>
      </c>
      <c r="D9" s="11">
        <v>12</v>
      </c>
      <c r="E9" s="12">
        <f t="shared" si="0"/>
        <v>184</v>
      </c>
    </row>
    <row r="10" spans="1:5" ht="12.75">
      <c r="A10" s="6" t="str">
        <f>Basis!A10</f>
        <v>TCH 1</v>
      </c>
      <c r="B10" s="8">
        <v>9</v>
      </c>
      <c r="C10" s="8">
        <v>2279</v>
      </c>
      <c r="D10" s="11">
        <v>12</v>
      </c>
      <c r="E10" s="12">
        <f t="shared" si="0"/>
        <v>189.91666666666666</v>
      </c>
    </row>
    <row r="11" spans="1:5" ht="12.75">
      <c r="A11" s="6" t="str">
        <f>Basis!A11</f>
        <v>HOL 1</v>
      </c>
      <c r="B11" s="8">
        <v>7</v>
      </c>
      <c r="C11" s="8">
        <v>2218</v>
      </c>
      <c r="D11" s="11">
        <v>12</v>
      </c>
      <c r="E11" s="12">
        <f t="shared" si="0"/>
        <v>184.83333333333334</v>
      </c>
    </row>
    <row r="12" spans="1:5" ht="12.75">
      <c r="A12" s="6" t="str">
        <f>Basis!A12</f>
        <v>AIR 1</v>
      </c>
      <c r="B12" s="8">
        <v>4</v>
      </c>
      <c r="C12" s="8">
        <v>2132</v>
      </c>
      <c r="D12" s="11">
        <v>12</v>
      </c>
      <c r="E12" s="12">
        <f t="shared" si="0"/>
        <v>177.66666666666666</v>
      </c>
    </row>
    <row r="13" spans="1:5" ht="12.75">
      <c r="A13" s="6" t="str">
        <f>Basis!A13</f>
        <v>ALL 1</v>
      </c>
      <c r="B13" s="8">
        <v>2</v>
      </c>
      <c r="C13" s="8">
        <v>2074</v>
      </c>
      <c r="D13" s="11">
        <v>12</v>
      </c>
      <c r="E13" s="12">
        <f t="shared" si="0"/>
        <v>172.83333333333334</v>
      </c>
    </row>
    <row r="14" spans="1:5" ht="12.75">
      <c r="A14" s="6" t="str">
        <f>Basis!A14</f>
        <v>ESW 1</v>
      </c>
      <c r="B14" s="8">
        <v>1</v>
      </c>
      <c r="C14" s="8">
        <v>1980</v>
      </c>
      <c r="D14" s="11">
        <v>12</v>
      </c>
      <c r="E14" s="12">
        <f t="shared" si="0"/>
        <v>165</v>
      </c>
    </row>
    <row r="15" spans="1:5" ht="12.75">
      <c r="A15" s="6" t="str">
        <f>Basis!A15</f>
        <v>BVT 3</v>
      </c>
      <c r="B15" s="8">
        <v>8</v>
      </c>
      <c r="C15" s="8">
        <v>2224</v>
      </c>
      <c r="D15" s="11">
        <v>12</v>
      </c>
      <c r="E15" s="12">
        <f t="shared" si="0"/>
        <v>185.33333333333334</v>
      </c>
    </row>
    <row r="16" spans="1:5" ht="12.75">
      <c r="A16" s="6" t="str">
        <f>Basis!A16</f>
        <v>HHA 1</v>
      </c>
      <c r="B16" s="8">
        <v>3</v>
      </c>
      <c r="C16" s="8">
        <v>2114</v>
      </c>
      <c r="D16" s="11">
        <v>12</v>
      </c>
      <c r="E16" s="12">
        <f t="shared" si="0"/>
        <v>176.16666666666666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7</v>
      </c>
      <c r="C22" s="8">
        <v>2040</v>
      </c>
      <c r="D22" s="11">
        <v>12</v>
      </c>
      <c r="E22" s="12">
        <f>IF(OR(C22="",C22=0),"",C22/D22)</f>
        <v>170</v>
      </c>
    </row>
    <row r="23" spans="1:5" ht="12.75">
      <c r="A23" s="6" t="str">
        <f>Basis!A23</f>
        <v>BWV 3</v>
      </c>
      <c r="B23" s="8">
        <v>3</v>
      </c>
      <c r="C23" s="8">
        <v>1987</v>
      </c>
      <c r="D23" s="11">
        <v>12</v>
      </c>
      <c r="E23" s="12">
        <f aca="true" t="shared" si="1" ref="E23:E31">IF(OR(C23="",C23=0),"",C23/D23)</f>
        <v>165.58333333333334</v>
      </c>
    </row>
    <row r="24" spans="1:5" ht="12.75">
      <c r="A24" s="6" t="str">
        <f>Basis!A24</f>
        <v>BVT 2</v>
      </c>
      <c r="B24" s="8">
        <v>1</v>
      </c>
      <c r="C24" s="8">
        <v>1913</v>
      </c>
      <c r="D24" s="11">
        <v>12</v>
      </c>
      <c r="E24" s="12">
        <f t="shared" si="1"/>
        <v>159.41666666666666</v>
      </c>
    </row>
    <row r="25" spans="1:5" ht="12.75">
      <c r="A25" s="6" t="str">
        <f>Basis!A25</f>
        <v>P13 1</v>
      </c>
      <c r="B25" s="8">
        <v>4</v>
      </c>
      <c r="C25" s="8">
        <v>2005</v>
      </c>
      <c r="D25" s="11">
        <v>12</v>
      </c>
      <c r="E25" s="12">
        <f t="shared" si="1"/>
        <v>167.08333333333334</v>
      </c>
    </row>
    <row r="26" spans="1:5" ht="12.75">
      <c r="A26" s="6" t="str">
        <f>Basis!A26</f>
        <v>JH  1</v>
      </c>
      <c r="B26" s="8">
        <v>8</v>
      </c>
      <c r="C26" s="8">
        <v>2061</v>
      </c>
      <c r="D26" s="11">
        <v>12</v>
      </c>
      <c r="E26" s="12">
        <f t="shared" si="1"/>
        <v>171.75</v>
      </c>
    </row>
    <row r="27" spans="1:5" ht="12.75">
      <c r="A27" s="6" t="str">
        <f>Basis!A27</f>
        <v>WLW 1</v>
      </c>
      <c r="B27" s="8">
        <v>6</v>
      </c>
      <c r="C27" s="8">
        <v>2032</v>
      </c>
      <c r="D27" s="11">
        <v>12</v>
      </c>
      <c r="E27" s="12">
        <f t="shared" si="1"/>
        <v>169.33333333333334</v>
      </c>
    </row>
    <row r="28" spans="1:5" ht="12.75">
      <c r="A28" s="6" t="str">
        <f>Basis!A28</f>
        <v>HHA 2</v>
      </c>
      <c r="B28" s="8">
        <v>10</v>
      </c>
      <c r="C28" s="8">
        <v>2152</v>
      </c>
      <c r="D28" s="11">
        <v>12</v>
      </c>
      <c r="E28" s="12">
        <f t="shared" si="1"/>
        <v>179.33333333333334</v>
      </c>
    </row>
    <row r="29" spans="1:5" ht="12.75">
      <c r="A29" s="6" t="str">
        <f>Basis!A29</f>
        <v>EG  1</v>
      </c>
      <c r="B29" s="8">
        <v>5</v>
      </c>
      <c r="C29" s="8">
        <v>2007</v>
      </c>
      <c r="D29" s="11">
        <v>12</v>
      </c>
      <c r="E29" s="12">
        <f t="shared" si="1"/>
        <v>167.25</v>
      </c>
    </row>
    <row r="30" spans="1:5" ht="12.75">
      <c r="A30" s="6" t="str">
        <f>Basis!A30</f>
        <v>VEH 2</v>
      </c>
      <c r="B30" s="8">
        <v>2</v>
      </c>
      <c r="C30" s="8">
        <v>1952</v>
      </c>
      <c r="D30" s="11">
        <v>12</v>
      </c>
      <c r="E30" s="12">
        <f t="shared" si="1"/>
        <v>162.66666666666666</v>
      </c>
    </row>
    <row r="31" spans="1:5" ht="12.75">
      <c r="A31" s="6" t="str">
        <f>Basis!A31</f>
        <v>VOF 3</v>
      </c>
      <c r="B31" s="8">
        <v>9</v>
      </c>
      <c r="C31" s="8">
        <v>2118</v>
      </c>
      <c r="D31" s="11">
        <v>12</v>
      </c>
      <c r="E31" s="12">
        <f t="shared" si="1"/>
        <v>176.5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7</v>
      </c>
      <c r="C37" s="8">
        <v>2076</v>
      </c>
      <c r="D37" s="11">
        <v>12</v>
      </c>
      <c r="E37" s="12">
        <f>IF(OR(C37="",C37=0),"",C37/D37)</f>
        <v>173</v>
      </c>
    </row>
    <row r="38" spans="1:5" ht="12.75">
      <c r="A38" s="6" t="str">
        <f>Basis!A38</f>
        <v>HFT 1</v>
      </c>
      <c r="B38" s="8">
        <v>1</v>
      </c>
      <c r="C38" s="8">
        <v>1814</v>
      </c>
      <c r="D38" s="11">
        <v>12</v>
      </c>
      <c r="E38" s="12">
        <f aca="true" t="shared" si="2" ref="E38:E46">IF(OR(C38="",C38=0),"",C38/D38)</f>
        <v>151.16666666666666</v>
      </c>
    </row>
    <row r="39" spans="1:5" ht="12.75">
      <c r="A39" s="6" t="str">
        <f>Basis!A39</f>
        <v>HAS 4</v>
      </c>
      <c r="B39" s="8">
        <v>6</v>
      </c>
      <c r="C39" s="8">
        <v>2062</v>
      </c>
      <c r="D39" s="11">
        <v>12</v>
      </c>
      <c r="E39" s="12">
        <f t="shared" si="2"/>
        <v>171.83333333333334</v>
      </c>
    </row>
    <row r="40" spans="1:5" ht="12.75">
      <c r="A40" s="6" t="str">
        <f>Basis!A40</f>
        <v>HHA 3</v>
      </c>
      <c r="B40" s="8">
        <v>2</v>
      </c>
      <c r="C40" s="8">
        <v>1959</v>
      </c>
      <c r="D40" s="11">
        <v>12</v>
      </c>
      <c r="E40" s="12">
        <f t="shared" si="2"/>
        <v>163.25</v>
      </c>
    </row>
    <row r="41" spans="1:5" ht="12.75">
      <c r="A41" s="6" t="str">
        <f>Basis!A41</f>
        <v>P11 1</v>
      </c>
      <c r="B41" s="8">
        <v>8</v>
      </c>
      <c r="C41" s="8">
        <v>2093</v>
      </c>
      <c r="D41" s="11">
        <v>12</v>
      </c>
      <c r="E41" s="12">
        <f t="shared" si="2"/>
        <v>174.41666666666666</v>
      </c>
    </row>
    <row r="42" spans="1:5" ht="12.75">
      <c r="A42" s="6" t="str">
        <f>Basis!A42</f>
        <v>AST 1</v>
      </c>
      <c r="B42" s="8">
        <v>10</v>
      </c>
      <c r="C42" s="8">
        <v>2208</v>
      </c>
      <c r="D42" s="11">
        <v>12</v>
      </c>
      <c r="E42" s="12">
        <f t="shared" si="2"/>
        <v>184</v>
      </c>
    </row>
    <row r="43" spans="1:5" ht="12.75">
      <c r="A43" s="6" t="str">
        <f>Basis!A43</f>
        <v>ED  3</v>
      </c>
      <c r="B43" s="8">
        <v>4</v>
      </c>
      <c r="C43" s="8">
        <v>1999</v>
      </c>
      <c r="D43" s="11">
        <v>12</v>
      </c>
      <c r="E43" s="12">
        <f t="shared" si="2"/>
        <v>166.58333333333334</v>
      </c>
    </row>
    <row r="44" spans="1:5" ht="12.75">
      <c r="A44" s="6" t="str">
        <f>Basis!A44</f>
        <v>LSV 3</v>
      </c>
      <c r="B44" s="8">
        <v>3</v>
      </c>
      <c r="C44" s="8">
        <v>1997</v>
      </c>
      <c r="D44" s="11">
        <v>12</v>
      </c>
      <c r="E44" s="12">
        <f t="shared" si="2"/>
        <v>166.41666666666666</v>
      </c>
    </row>
    <row r="45" spans="1:5" ht="12.75">
      <c r="A45" s="6" t="str">
        <f>Basis!A45</f>
        <v>P2  3</v>
      </c>
      <c r="B45" s="8">
        <v>5</v>
      </c>
      <c r="C45" s="8">
        <v>2010</v>
      </c>
      <c r="D45" s="11">
        <v>12</v>
      </c>
      <c r="E45" s="12">
        <f t="shared" si="2"/>
        <v>167.5</v>
      </c>
    </row>
    <row r="46" spans="1:5" ht="12.75">
      <c r="A46" s="6" t="str">
        <f>Basis!A46</f>
        <v>HLA 1</v>
      </c>
      <c r="B46" s="8">
        <v>9</v>
      </c>
      <c r="C46" s="8">
        <v>2121</v>
      </c>
      <c r="D46" s="11">
        <v>12</v>
      </c>
      <c r="E46" s="12">
        <f t="shared" si="2"/>
        <v>176.75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5</v>
      </c>
      <c r="C52" s="8">
        <v>1965</v>
      </c>
      <c r="D52" s="11">
        <v>12</v>
      </c>
      <c r="E52" s="12">
        <f>IF(OR(C52="",C52=0),"",C52/D52)</f>
        <v>163.75</v>
      </c>
    </row>
    <row r="53" spans="1:5" ht="12.75">
      <c r="A53" s="6" t="str">
        <f>Basis!A53</f>
        <v>ED  5</v>
      </c>
      <c r="B53" s="8">
        <v>8</v>
      </c>
      <c r="C53" s="8">
        <v>2005</v>
      </c>
      <c r="D53" s="11">
        <v>12</v>
      </c>
      <c r="E53" s="12">
        <f aca="true" t="shared" si="3" ref="E53:E61">IF(OR(C53="",C53=0),"",C53/D53)</f>
        <v>167.08333333333334</v>
      </c>
    </row>
    <row r="54" spans="1:5" ht="12.75">
      <c r="A54" s="6" t="str">
        <f>Basis!A54</f>
        <v>HVB 2</v>
      </c>
      <c r="B54" s="8">
        <v>6</v>
      </c>
      <c r="C54" s="8">
        <v>1970</v>
      </c>
      <c r="D54" s="11">
        <v>12</v>
      </c>
      <c r="E54" s="12">
        <f t="shared" si="3"/>
        <v>164.16666666666666</v>
      </c>
    </row>
    <row r="55" spans="1:5" ht="12.75">
      <c r="A55" s="6" t="str">
        <f>Basis!A55</f>
        <v>BWV 7</v>
      </c>
      <c r="B55" s="8">
        <v>2</v>
      </c>
      <c r="C55" s="8">
        <v>1726</v>
      </c>
      <c r="D55" s="11">
        <v>12</v>
      </c>
      <c r="E55" s="12">
        <f t="shared" si="3"/>
        <v>143.83333333333334</v>
      </c>
    </row>
    <row r="56" spans="1:5" ht="12.75">
      <c r="A56" s="6" t="str">
        <f>Basis!A56</f>
        <v>EON 2</v>
      </c>
      <c r="B56" s="8">
        <v>3</v>
      </c>
      <c r="C56" s="8">
        <v>1768</v>
      </c>
      <c r="D56" s="11">
        <v>12</v>
      </c>
      <c r="E56" s="12">
        <f t="shared" si="3"/>
        <v>147.33333333333334</v>
      </c>
    </row>
    <row r="57" spans="1:5" ht="12.75">
      <c r="A57" s="6" t="str">
        <f>Basis!A57</f>
        <v>MON 1</v>
      </c>
      <c r="B57" s="8">
        <v>9</v>
      </c>
      <c r="C57" s="8">
        <v>2064</v>
      </c>
      <c r="D57" s="11">
        <v>12</v>
      </c>
      <c r="E57" s="12">
        <f t="shared" si="3"/>
        <v>172</v>
      </c>
    </row>
    <row r="58" spans="1:5" ht="12.75">
      <c r="A58" s="6" t="str">
        <f>Basis!A58</f>
        <v>HAS 10</v>
      </c>
      <c r="B58" s="8">
        <v>7</v>
      </c>
      <c r="C58" s="8">
        <v>1982</v>
      </c>
      <c r="D58" s="11">
        <v>12</v>
      </c>
      <c r="E58" s="12">
        <f t="shared" si="3"/>
        <v>165.16666666666666</v>
      </c>
    </row>
    <row r="59" spans="1:5" ht="12.75">
      <c r="A59" s="6" t="str">
        <f>Basis!A59</f>
        <v>JH  3</v>
      </c>
      <c r="B59" s="8">
        <v>1</v>
      </c>
      <c r="C59" s="8">
        <v>1621</v>
      </c>
      <c r="D59" s="11">
        <v>9</v>
      </c>
      <c r="E59" s="12">
        <f t="shared" si="3"/>
        <v>180.11111111111111</v>
      </c>
    </row>
    <row r="60" spans="1:5" ht="12.75">
      <c r="A60" s="6" t="str">
        <f>Basis!A60</f>
        <v>KRV 1</v>
      </c>
      <c r="B60" s="8">
        <v>4</v>
      </c>
      <c r="C60" s="8">
        <v>1831</v>
      </c>
      <c r="D60" s="11">
        <v>12</v>
      </c>
      <c r="E60" s="12">
        <f t="shared" si="3"/>
        <v>152.58333333333334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1959</v>
      </c>
      <c r="D67" s="11">
        <v>12</v>
      </c>
      <c r="E67" s="12">
        <f>IF(OR(C67="",C67=0),"",C67/D67)</f>
        <v>163.25</v>
      </c>
    </row>
    <row r="68" spans="1:5" ht="12.75">
      <c r="A68" s="6" t="str">
        <f>Basis!A68</f>
        <v>DRG 4</v>
      </c>
      <c r="B68" s="8">
        <v>7</v>
      </c>
      <c r="C68" s="8">
        <v>1895</v>
      </c>
      <c r="D68" s="11">
        <v>12</v>
      </c>
      <c r="E68" s="12">
        <f aca="true" t="shared" si="4" ref="E68:E76">IF(OR(C68="",C68=0),"",C68/D68)</f>
        <v>157.91666666666666</v>
      </c>
    </row>
    <row r="69" spans="1:5" ht="12.75">
      <c r="A69" s="6" t="str">
        <f>Basis!A69</f>
        <v>BAC 1</v>
      </c>
      <c r="B69" s="8">
        <v>6</v>
      </c>
      <c r="C69" s="8">
        <v>1794</v>
      </c>
      <c r="D69" s="11">
        <v>12</v>
      </c>
      <c r="E69" s="12">
        <f t="shared" si="4"/>
        <v>149.5</v>
      </c>
    </row>
    <row r="70" spans="1:5" ht="12.75">
      <c r="A70" s="6" t="str">
        <f>Basis!A70</f>
        <v>HHA 5</v>
      </c>
      <c r="B70" s="8">
        <v>3</v>
      </c>
      <c r="C70" s="8">
        <v>1754</v>
      </c>
      <c r="D70" s="11">
        <v>12</v>
      </c>
      <c r="E70" s="12">
        <f t="shared" si="4"/>
        <v>146.16666666666666</v>
      </c>
    </row>
    <row r="71" spans="1:5" ht="12.75">
      <c r="A71" s="6" t="str">
        <f>Basis!A71</f>
        <v>HLA 3</v>
      </c>
      <c r="B71" s="8">
        <v>2</v>
      </c>
      <c r="C71" s="8">
        <v>1695</v>
      </c>
      <c r="D71" s="11">
        <v>12</v>
      </c>
      <c r="E71" s="12">
        <f t="shared" si="4"/>
        <v>141.25</v>
      </c>
    </row>
    <row r="72" spans="1:5" ht="12.75">
      <c r="A72" s="6" t="str">
        <f>Basis!A72</f>
        <v>VTG 1</v>
      </c>
      <c r="B72" s="8">
        <v>5</v>
      </c>
      <c r="C72" s="8">
        <v>1783</v>
      </c>
      <c r="D72" s="11">
        <v>12</v>
      </c>
      <c r="E72" s="12">
        <f t="shared" si="4"/>
        <v>148.58333333333334</v>
      </c>
    </row>
    <row r="73" spans="1:5" ht="12.75">
      <c r="A73" s="6" t="str">
        <f>Basis!A73</f>
        <v>HVB 3</v>
      </c>
      <c r="B73" s="8">
        <v>4</v>
      </c>
      <c r="C73" s="8">
        <v>1764</v>
      </c>
      <c r="D73" s="11">
        <v>12</v>
      </c>
      <c r="E73" s="12">
        <f t="shared" si="4"/>
        <v>147</v>
      </c>
    </row>
    <row r="74" spans="1:5" ht="12.75">
      <c r="A74" s="6" t="str">
        <f>Basis!A74</f>
        <v>HAS 13</v>
      </c>
      <c r="B74" s="8">
        <v>1</v>
      </c>
      <c r="C74" s="8">
        <v>1664</v>
      </c>
      <c r="D74" s="11">
        <v>12</v>
      </c>
      <c r="E74" s="12">
        <f t="shared" si="4"/>
        <v>138.66666666666666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1925</v>
      </c>
      <c r="D82" s="11">
        <v>12</v>
      </c>
      <c r="E82" s="12">
        <f>IF(OR(C82="",C82=0),"",C82/D82)</f>
        <v>160.41666666666666</v>
      </c>
    </row>
    <row r="83" spans="1:5" ht="12.75">
      <c r="A83" s="6" t="str">
        <f>Basis!A83</f>
        <v>SID 8</v>
      </c>
      <c r="B83" s="8">
        <v>5</v>
      </c>
      <c r="C83" s="8">
        <v>1660</v>
      </c>
      <c r="D83" s="11">
        <v>12</v>
      </c>
      <c r="E83" s="12">
        <f aca="true" t="shared" si="5" ref="E83:E91">IF(OR(C83="",C83=0),"",C83/D83)</f>
        <v>138.33333333333334</v>
      </c>
    </row>
    <row r="84" spans="1:5" ht="12.75">
      <c r="A84" s="6" t="str">
        <f>Basis!A84</f>
        <v>HHA 6</v>
      </c>
      <c r="B84" s="8">
        <v>8</v>
      </c>
      <c r="C84" s="8">
        <v>1816</v>
      </c>
      <c r="D84" s="11">
        <v>12</v>
      </c>
      <c r="E84" s="12">
        <f t="shared" si="5"/>
        <v>151.33333333333334</v>
      </c>
    </row>
    <row r="85" spans="1:5" ht="12.75">
      <c r="A85" s="6" t="str">
        <f>Basis!A85</f>
        <v>DKY 2</v>
      </c>
      <c r="B85" s="8">
        <v>2</v>
      </c>
      <c r="C85" s="8">
        <v>1467</v>
      </c>
      <c r="D85" s="11">
        <v>12</v>
      </c>
      <c r="E85" s="12">
        <f t="shared" si="5"/>
        <v>122.25</v>
      </c>
    </row>
    <row r="86" spans="1:5" ht="12.75">
      <c r="A86" s="6" t="str">
        <f>Basis!A86</f>
        <v>AST 4</v>
      </c>
      <c r="B86" s="8">
        <v>1</v>
      </c>
      <c r="C86" s="8">
        <v>1456</v>
      </c>
      <c r="D86" s="11">
        <v>12</v>
      </c>
      <c r="E86" s="12">
        <f t="shared" si="5"/>
        <v>121.33333333333333</v>
      </c>
    </row>
    <row r="87" spans="1:5" ht="12.75">
      <c r="A87" s="6" t="str">
        <f>Basis!A87</f>
        <v>TK  2</v>
      </c>
      <c r="B87" s="8">
        <v>4</v>
      </c>
      <c r="C87" s="8">
        <v>1649</v>
      </c>
      <c r="D87" s="11">
        <v>12</v>
      </c>
      <c r="E87" s="12">
        <f t="shared" si="5"/>
        <v>137.41666666666666</v>
      </c>
    </row>
    <row r="88" spans="1:5" ht="12.75">
      <c r="A88" s="6" t="str">
        <f>Basis!A88</f>
        <v>OIL 4</v>
      </c>
      <c r="B88" s="8">
        <v>7</v>
      </c>
      <c r="C88" s="8">
        <v>1742</v>
      </c>
      <c r="D88" s="11">
        <v>12</v>
      </c>
      <c r="E88" s="12">
        <f t="shared" si="5"/>
        <v>145.16666666666666</v>
      </c>
    </row>
    <row r="89" spans="1:5" ht="12.75">
      <c r="A89" s="6" t="str">
        <f>Basis!A89</f>
        <v>LEX 2</v>
      </c>
      <c r="B89" s="8">
        <v>3</v>
      </c>
      <c r="C89" s="8">
        <v>1484</v>
      </c>
      <c r="D89" s="11">
        <v>12</v>
      </c>
      <c r="E89" s="12">
        <f t="shared" si="5"/>
        <v>123.66666666666667</v>
      </c>
    </row>
    <row r="90" spans="1:5" ht="12.75">
      <c r="A90" s="6" t="str">
        <f>Basis!A90</f>
        <v>CIT 2</v>
      </c>
      <c r="B90" s="8">
        <v>6</v>
      </c>
      <c r="C90" s="8">
        <v>1707</v>
      </c>
      <c r="D90" s="11">
        <v>12</v>
      </c>
      <c r="E90" s="12">
        <f t="shared" si="5"/>
        <v>142.25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7</v>
      </c>
      <c r="C97" s="8">
        <v>1807</v>
      </c>
      <c r="D97" s="11">
        <v>12</v>
      </c>
      <c r="E97" s="12">
        <f>IF(OR(C97="",C97=0),"",C97/D97)</f>
        <v>150.58333333333334</v>
      </c>
    </row>
    <row r="98" spans="1:5" ht="12.75">
      <c r="A98" s="6" t="str">
        <f>Basis!A98</f>
        <v>HVB 4</v>
      </c>
      <c r="B98" s="8">
        <v>5</v>
      </c>
      <c r="C98" s="8">
        <v>1731</v>
      </c>
      <c r="D98" s="11">
        <v>12</v>
      </c>
      <c r="E98" s="12">
        <f aca="true" t="shared" si="6" ref="E98:E106">IF(OR(C98="",C98=0),"",C98/D98)</f>
        <v>144.25</v>
      </c>
    </row>
    <row r="99" spans="1:5" ht="12.75">
      <c r="A99" s="6" t="str">
        <f>Basis!A99</f>
        <v>TA  1</v>
      </c>
      <c r="B99" s="8">
        <v>9</v>
      </c>
      <c r="C99" s="8">
        <v>1940</v>
      </c>
      <c r="D99" s="11">
        <v>12</v>
      </c>
      <c r="E99" s="12">
        <f t="shared" si="6"/>
        <v>161.66666666666666</v>
      </c>
    </row>
    <row r="100" spans="1:5" ht="12.75">
      <c r="A100" s="6" t="str">
        <f>Basis!A100</f>
        <v>G+J 4</v>
      </c>
      <c r="B100" s="8">
        <v>2</v>
      </c>
      <c r="C100" s="8">
        <v>1587</v>
      </c>
      <c r="D100" s="11">
        <v>12</v>
      </c>
      <c r="E100" s="12">
        <f t="shared" si="6"/>
        <v>132.25</v>
      </c>
    </row>
    <row r="101" spans="1:5" ht="12.75">
      <c r="A101" s="6" t="str">
        <f>Basis!A101</f>
        <v>GG  1</v>
      </c>
      <c r="B101" s="8">
        <v>3</v>
      </c>
      <c r="C101" s="8">
        <v>1588</v>
      </c>
      <c r="D101" s="11">
        <v>12</v>
      </c>
      <c r="E101" s="12">
        <f t="shared" si="6"/>
        <v>132.33333333333334</v>
      </c>
    </row>
    <row r="102" spans="1:5" ht="12.75">
      <c r="A102" s="6" t="str">
        <f>Basis!A102</f>
        <v>HHA 7</v>
      </c>
      <c r="B102" s="8">
        <v>4</v>
      </c>
      <c r="C102" s="8">
        <v>1683</v>
      </c>
      <c r="D102" s="11">
        <v>12</v>
      </c>
      <c r="E102" s="12">
        <f t="shared" si="6"/>
        <v>140.25</v>
      </c>
    </row>
    <row r="103" spans="1:5" ht="12.75">
      <c r="A103" s="6" t="str">
        <f>Basis!A103</f>
        <v>ESW 4</v>
      </c>
      <c r="B103" s="8">
        <v>6</v>
      </c>
      <c r="C103" s="8">
        <v>1789</v>
      </c>
      <c r="D103" s="11">
        <v>12</v>
      </c>
      <c r="E103" s="12">
        <f t="shared" si="6"/>
        <v>149.08333333333334</v>
      </c>
    </row>
    <row r="104" spans="1:5" ht="12.75">
      <c r="A104" s="6" t="str">
        <f>Basis!A104</f>
        <v>SGS 4</v>
      </c>
      <c r="B104" s="8">
        <v>8</v>
      </c>
      <c r="C104" s="8">
        <v>1819</v>
      </c>
      <c r="D104" s="11">
        <v>12</v>
      </c>
      <c r="E104" s="12">
        <f t="shared" si="6"/>
        <v>151.58333333333334</v>
      </c>
    </row>
    <row r="105" spans="1:5" ht="12.75">
      <c r="A105" s="6" t="str">
        <f>Basis!A105</f>
        <v>DRG 5</v>
      </c>
      <c r="B105" s="8">
        <v>0</v>
      </c>
      <c r="C105" s="8">
        <v>0</v>
      </c>
      <c r="D105" s="11"/>
      <c r="E105" s="12">
        <f t="shared" si="6"/>
      </c>
    </row>
    <row r="106" spans="1:5" ht="12.75">
      <c r="A106" s="6" t="str">
        <f>Basis!A106</f>
        <v>LEX 1</v>
      </c>
      <c r="B106" s="8" t="s">
        <v>74</v>
      </c>
      <c r="C106" s="8" t="s">
        <v>74</v>
      </c>
      <c r="D106" s="11"/>
      <c r="E106" s="12">
        <f t="shared" si="6"/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A4:E107"/>
  <sheetViews>
    <sheetView zoomScalePageLayoutView="0" workbookViewId="0" topLeftCell="A1">
      <selection activeCell="G101" sqref="G101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7</v>
      </c>
      <c r="C7" s="8">
        <v>2161</v>
      </c>
      <c r="D7" s="11">
        <v>12</v>
      </c>
      <c r="E7" s="12">
        <f>IF(OR(C7="",C7=0),"",C7/D7)</f>
        <v>180.08333333333334</v>
      </c>
    </row>
    <row r="8" spans="1:5" ht="12.75">
      <c r="A8" s="6" t="str">
        <f>Basis!A8</f>
        <v>DA  1</v>
      </c>
      <c r="B8" s="8">
        <v>9</v>
      </c>
      <c r="C8" s="8">
        <v>2366</v>
      </c>
      <c r="D8" s="11">
        <v>12</v>
      </c>
      <c r="E8" s="12">
        <f aca="true" t="shared" si="0" ref="E8:E16">IF(OR(C8="",C8=0),"",C8/D8)</f>
        <v>197.16666666666666</v>
      </c>
    </row>
    <row r="9" spans="1:5" ht="12.75">
      <c r="A9" s="6" t="str">
        <f>Basis!A9</f>
        <v>SID 1</v>
      </c>
      <c r="B9" s="8">
        <v>3</v>
      </c>
      <c r="C9" s="8">
        <v>2042</v>
      </c>
      <c r="D9" s="11">
        <v>12</v>
      </c>
      <c r="E9" s="12">
        <f t="shared" si="0"/>
        <v>170.16666666666666</v>
      </c>
    </row>
    <row r="10" spans="1:5" ht="12.75">
      <c r="A10" s="6" t="str">
        <f>Basis!A10</f>
        <v>TCH 1</v>
      </c>
      <c r="B10" s="8">
        <v>5</v>
      </c>
      <c r="C10" s="8">
        <v>2097</v>
      </c>
      <c r="D10" s="11">
        <v>12</v>
      </c>
      <c r="E10" s="12">
        <f t="shared" si="0"/>
        <v>174.75</v>
      </c>
    </row>
    <row r="11" spans="1:5" ht="12.75">
      <c r="A11" s="6" t="str">
        <f>Basis!A11</f>
        <v>HOL 1</v>
      </c>
      <c r="B11" s="8">
        <v>8</v>
      </c>
      <c r="C11" s="8">
        <v>2217</v>
      </c>
      <c r="D11" s="11">
        <v>12</v>
      </c>
      <c r="E11" s="12">
        <f t="shared" si="0"/>
        <v>184.75</v>
      </c>
    </row>
    <row r="12" spans="1:5" ht="12.75">
      <c r="A12" s="6" t="str">
        <f>Basis!A12</f>
        <v>AIR 1</v>
      </c>
      <c r="B12" s="8">
        <v>4</v>
      </c>
      <c r="C12" s="8">
        <v>2073</v>
      </c>
      <c r="D12" s="11">
        <v>12</v>
      </c>
      <c r="E12" s="12">
        <f t="shared" si="0"/>
        <v>172.75</v>
      </c>
    </row>
    <row r="13" spans="1:5" ht="12.75">
      <c r="A13" s="6" t="str">
        <f>Basis!A13</f>
        <v>ALL 1</v>
      </c>
      <c r="B13" s="8">
        <v>1</v>
      </c>
      <c r="C13" s="8">
        <v>1930</v>
      </c>
      <c r="D13" s="11">
        <v>12</v>
      </c>
      <c r="E13" s="12">
        <f t="shared" si="0"/>
        <v>160.83333333333334</v>
      </c>
    </row>
    <row r="14" spans="1:5" ht="12.75">
      <c r="A14" s="6" t="str">
        <f>Basis!A14</f>
        <v>ESW 1</v>
      </c>
      <c r="B14" s="8">
        <v>2</v>
      </c>
      <c r="C14" s="8">
        <v>1998</v>
      </c>
      <c r="D14" s="11">
        <v>12</v>
      </c>
      <c r="E14" s="12">
        <f t="shared" si="0"/>
        <v>166.5</v>
      </c>
    </row>
    <row r="15" spans="1:5" ht="12.75">
      <c r="A15" s="6" t="str">
        <f>Basis!A15</f>
        <v>BVT 3</v>
      </c>
      <c r="B15" s="8">
        <v>6</v>
      </c>
      <c r="C15" s="8">
        <v>2141</v>
      </c>
      <c r="D15" s="11">
        <v>12</v>
      </c>
      <c r="E15" s="12">
        <f t="shared" si="0"/>
        <v>178.41666666666666</v>
      </c>
    </row>
    <row r="16" spans="1:5" ht="12.75">
      <c r="A16" s="6" t="str">
        <f>Basis!A16</f>
        <v>HHA 1</v>
      </c>
      <c r="B16" s="8">
        <v>10</v>
      </c>
      <c r="C16" s="8">
        <v>2402</v>
      </c>
      <c r="D16" s="11">
        <v>12</v>
      </c>
      <c r="E16" s="12">
        <f t="shared" si="0"/>
        <v>200.16666666666666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9</v>
      </c>
      <c r="C22" s="8">
        <v>2277</v>
      </c>
      <c r="D22" s="11">
        <v>12</v>
      </c>
      <c r="E22" s="12">
        <f>IF(OR(C22="",C22=0),"",C22/D22)</f>
        <v>189.75</v>
      </c>
    </row>
    <row r="23" spans="1:5" ht="12.75">
      <c r="A23" s="6" t="str">
        <f>Basis!A23</f>
        <v>BWV 3</v>
      </c>
      <c r="B23" s="8">
        <v>8</v>
      </c>
      <c r="C23" s="8">
        <v>2247</v>
      </c>
      <c r="D23" s="11">
        <v>12</v>
      </c>
      <c r="E23" s="12">
        <f aca="true" t="shared" si="1" ref="E23:E31">IF(OR(C23="",C23=0),"",C23/D23)</f>
        <v>187.25</v>
      </c>
    </row>
    <row r="24" spans="1:5" ht="12.75">
      <c r="A24" s="6" t="str">
        <f>Basis!A24</f>
        <v>BVT 2</v>
      </c>
      <c r="B24" s="8">
        <v>10</v>
      </c>
      <c r="C24" s="8">
        <v>2348</v>
      </c>
      <c r="D24" s="11">
        <v>12</v>
      </c>
      <c r="E24" s="12">
        <f t="shared" si="1"/>
        <v>195.66666666666666</v>
      </c>
    </row>
    <row r="25" spans="1:5" ht="12.75">
      <c r="A25" s="6" t="str">
        <f>Basis!A25</f>
        <v>P13 1</v>
      </c>
      <c r="B25" s="8">
        <v>2</v>
      </c>
      <c r="C25" s="8">
        <v>2142</v>
      </c>
      <c r="D25" s="11">
        <v>12</v>
      </c>
      <c r="E25" s="12">
        <f t="shared" si="1"/>
        <v>178.5</v>
      </c>
    </row>
    <row r="26" spans="1:5" ht="12.75">
      <c r="A26" s="6" t="str">
        <f>Basis!A26</f>
        <v>JH  1</v>
      </c>
      <c r="B26" s="8">
        <v>3</v>
      </c>
      <c r="C26" s="8">
        <v>2146</v>
      </c>
      <c r="D26" s="11">
        <v>12</v>
      </c>
      <c r="E26" s="12">
        <f t="shared" si="1"/>
        <v>178.83333333333334</v>
      </c>
    </row>
    <row r="27" spans="1:5" ht="12.75">
      <c r="A27" s="6" t="str">
        <f>Basis!A27</f>
        <v>WLW 1</v>
      </c>
      <c r="B27" s="8">
        <v>5</v>
      </c>
      <c r="C27" s="8">
        <v>2166</v>
      </c>
      <c r="D27" s="11">
        <v>12</v>
      </c>
      <c r="E27" s="12">
        <f t="shared" si="1"/>
        <v>180.5</v>
      </c>
    </row>
    <row r="28" spans="1:5" ht="12.75">
      <c r="A28" s="6" t="str">
        <f>Basis!A28</f>
        <v>HHA 2</v>
      </c>
      <c r="B28" s="8">
        <v>4</v>
      </c>
      <c r="C28" s="8">
        <v>2160</v>
      </c>
      <c r="D28" s="11">
        <v>12</v>
      </c>
      <c r="E28" s="12">
        <f t="shared" si="1"/>
        <v>180</v>
      </c>
    </row>
    <row r="29" spans="1:5" ht="12.75">
      <c r="A29" s="6" t="str">
        <f>Basis!A29</f>
        <v>EG  1</v>
      </c>
      <c r="B29" s="8">
        <v>1</v>
      </c>
      <c r="C29" s="8">
        <v>2016</v>
      </c>
      <c r="D29" s="11">
        <v>12</v>
      </c>
      <c r="E29" s="12">
        <f t="shared" si="1"/>
        <v>168</v>
      </c>
    </row>
    <row r="30" spans="1:5" ht="12.75">
      <c r="A30" s="6" t="str">
        <f>Basis!A30</f>
        <v>VEH 2</v>
      </c>
      <c r="B30" s="8">
        <v>7</v>
      </c>
      <c r="C30" s="8">
        <v>2227</v>
      </c>
      <c r="D30" s="11">
        <v>12</v>
      </c>
      <c r="E30" s="12">
        <f t="shared" si="1"/>
        <v>185.58333333333334</v>
      </c>
    </row>
    <row r="31" spans="1:5" ht="12.75">
      <c r="A31" s="6" t="str">
        <f>Basis!A31</f>
        <v>VOF 3</v>
      </c>
      <c r="B31" s="8">
        <v>6</v>
      </c>
      <c r="C31" s="8">
        <v>2211</v>
      </c>
      <c r="D31" s="11">
        <v>12</v>
      </c>
      <c r="E31" s="12">
        <f t="shared" si="1"/>
        <v>184.25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5.5</v>
      </c>
      <c r="C37" s="8">
        <v>2039</v>
      </c>
      <c r="D37" s="11">
        <v>12</v>
      </c>
      <c r="E37" s="12">
        <f>IF(OR(C37="",C37=0),"",C37/D37)</f>
        <v>169.91666666666666</v>
      </c>
    </row>
    <row r="38" spans="1:5" ht="12.75">
      <c r="A38" s="6" t="str">
        <f>Basis!A38</f>
        <v>HFT 1</v>
      </c>
      <c r="B38" s="8">
        <v>9</v>
      </c>
      <c r="C38" s="8">
        <v>2058</v>
      </c>
      <c r="D38" s="11">
        <v>12</v>
      </c>
      <c r="E38" s="12">
        <f aca="true" t="shared" si="2" ref="E38:E46">IF(OR(C38="",C38=0),"",C38/D38)</f>
        <v>171.5</v>
      </c>
    </row>
    <row r="39" spans="1:5" ht="12.75">
      <c r="A39" s="6" t="str">
        <f>Basis!A39</f>
        <v>HAS 4</v>
      </c>
      <c r="B39" s="8">
        <v>5.5</v>
      </c>
      <c r="C39" s="8">
        <v>2039</v>
      </c>
      <c r="D39" s="11">
        <v>12</v>
      </c>
      <c r="E39" s="12">
        <f t="shared" si="2"/>
        <v>169.91666666666666</v>
      </c>
    </row>
    <row r="40" spans="1:5" ht="12.75">
      <c r="A40" s="6" t="str">
        <f>Basis!A40</f>
        <v>HHA 3</v>
      </c>
      <c r="B40" s="8">
        <v>2</v>
      </c>
      <c r="C40" s="8">
        <v>1903</v>
      </c>
      <c r="D40" s="11">
        <v>12</v>
      </c>
      <c r="E40" s="12">
        <f t="shared" si="2"/>
        <v>158.58333333333334</v>
      </c>
    </row>
    <row r="41" spans="1:5" ht="12.75">
      <c r="A41" s="6" t="str">
        <f>Basis!A41</f>
        <v>P11 1</v>
      </c>
      <c r="B41" s="8">
        <v>4</v>
      </c>
      <c r="C41" s="8">
        <v>2022</v>
      </c>
      <c r="D41" s="11">
        <v>12</v>
      </c>
      <c r="E41" s="12">
        <f t="shared" si="2"/>
        <v>168.5</v>
      </c>
    </row>
    <row r="42" spans="1:5" ht="12.75">
      <c r="A42" s="6" t="str">
        <f>Basis!A42</f>
        <v>AST 1</v>
      </c>
      <c r="B42" s="8">
        <v>8</v>
      </c>
      <c r="C42" s="8">
        <v>2055</v>
      </c>
      <c r="D42" s="11">
        <v>12</v>
      </c>
      <c r="E42" s="12">
        <f t="shared" si="2"/>
        <v>171.25</v>
      </c>
    </row>
    <row r="43" spans="1:5" ht="12.75">
      <c r="A43" s="6" t="str">
        <f>Basis!A43</f>
        <v>ED  3</v>
      </c>
      <c r="B43" s="8">
        <v>7</v>
      </c>
      <c r="C43" s="8">
        <v>2051</v>
      </c>
      <c r="D43" s="11">
        <v>12</v>
      </c>
      <c r="E43" s="12">
        <f t="shared" si="2"/>
        <v>170.91666666666666</v>
      </c>
    </row>
    <row r="44" spans="1:5" ht="12.75">
      <c r="A44" s="6" t="str">
        <f>Basis!A44</f>
        <v>LSV 3</v>
      </c>
      <c r="B44" s="8">
        <v>1</v>
      </c>
      <c r="C44" s="8">
        <v>1883</v>
      </c>
      <c r="D44" s="11">
        <v>12</v>
      </c>
      <c r="E44" s="12">
        <f t="shared" si="2"/>
        <v>156.91666666666666</v>
      </c>
    </row>
    <row r="45" spans="1:5" ht="12.75">
      <c r="A45" s="6" t="str">
        <f>Basis!A45</f>
        <v>P2  3</v>
      </c>
      <c r="B45" s="8">
        <v>3</v>
      </c>
      <c r="C45" s="8">
        <v>2015</v>
      </c>
      <c r="D45" s="11">
        <v>12</v>
      </c>
      <c r="E45" s="12">
        <f t="shared" si="2"/>
        <v>167.91666666666666</v>
      </c>
    </row>
    <row r="46" spans="1:5" ht="12.75">
      <c r="A46" s="6" t="str">
        <f>Basis!A46</f>
        <v>HLA 1</v>
      </c>
      <c r="B46" s="8">
        <v>10</v>
      </c>
      <c r="C46" s="8">
        <v>2080</v>
      </c>
      <c r="D46" s="11">
        <v>12</v>
      </c>
      <c r="E46" s="12">
        <f t="shared" si="2"/>
        <v>173.33333333333334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6</v>
      </c>
      <c r="C52" s="8">
        <v>1917</v>
      </c>
      <c r="D52" s="11">
        <v>12</v>
      </c>
      <c r="E52" s="12">
        <f>IF(OR(C52="",C52=0),"",C52/D52)</f>
        <v>159.75</v>
      </c>
    </row>
    <row r="53" spans="1:5" ht="12.75">
      <c r="A53" s="6" t="str">
        <f>Basis!A53</f>
        <v>ED  5</v>
      </c>
      <c r="B53" s="8">
        <v>7</v>
      </c>
      <c r="C53" s="8">
        <v>1949</v>
      </c>
      <c r="D53" s="11">
        <v>12</v>
      </c>
      <c r="E53" s="12">
        <f aca="true" t="shared" si="3" ref="E53:E61">IF(OR(C53="",C53=0),"",C53/D53)</f>
        <v>162.41666666666666</v>
      </c>
    </row>
    <row r="54" spans="1:5" ht="12.75">
      <c r="A54" s="6" t="str">
        <f>Basis!A54</f>
        <v>HVB 2</v>
      </c>
      <c r="B54" s="8">
        <v>1</v>
      </c>
      <c r="C54" s="8">
        <v>1816</v>
      </c>
      <c r="D54" s="11">
        <v>12</v>
      </c>
      <c r="E54" s="12">
        <f t="shared" si="3"/>
        <v>151.33333333333334</v>
      </c>
    </row>
    <row r="55" spans="1:5" ht="12.75">
      <c r="A55" s="6" t="str">
        <f>Basis!A55</f>
        <v>BWV 7</v>
      </c>
      <c r="B55" s="8">
        <v>3</v>
      </c>
      <c r="C55" s="8">
        <v>1842</v>
      </c>
      <c r="D55" s="11">
        <v>12</v>
      </c>
      <c r="E55" s="12">
        <f t="shared" si="3"/>
        <v>153.5</v>
      </c>
    </row>
    <row r="56" spans="1:5" ht="12.75">
      <c r="A56" s="6" t="str">
        <f>Basis!A56</f>
        <v>EON 2</v>
      </c>
      <c r="B56" s="8">
        <v>9</v>
      </c>
      <c r="C56" s="8">
        <v>2070</v>
      </c>
      <c r="D56" s="11">
        <v>12</v>
      </c>
      <c r="E56" s="12">
        <f t="shared" si="3"/>
        <v>172.5</v>
      </c>
    </row>
    <row r="57" spans="1:5" ht="12.75">
      <c r="A57" s="6" t="str">
        <f>Basis!A57</f>
        <v>MON 1</v>
      </c>
      <c r="B57" s="8">
        <v>5</v>
      </c>
      <c r="C57" s="8">
        <v>1889</v>
      </c>
      <c r="D57" s="11">
        <v>12</v>
      </c>
      <c r="E57" s="12">
        <f t="shared" si="3"/>
        <v>157.41666666666666</v>
      </c>
    </row>
    <row r="58" spans="1:5" ht="12.75">
      <c r="A58" s="6" t="str">
        <f>Basis!A58</f>
        <v>HAS 10</v>
      </c>
      <c r="B58" s="8">
        <v>2</v>
      </c>
      <c r="C58" s="8">
        <v>1824</v>
      </c>
      <c r="D58" s="11">
        <v>12</v>
      </c>
      <c r="E58" s="12">
        <f t="shared" si="3"/>
        <v>152</v>
      </c>
    </row>
    <row r="59" spans="1:5" ht="12.75">
      <c r="A59" s="6" t="str">
        <f>Basis!A59</f>
        <v>JH  3</v>
      </c>
      <c r="B59" s="8">
        <v>8</v>
      </c>
      <c r="C59" s="8">
        <v>1979</v>
      </c>
      <c r="D59" s="11">
        <v>12</v>
      </c>
      <c r="E59" s="12">
        <f t="shared" si="3"/>
        <v>164.91666666666666</v>
      </c>
    </row>
    <row r="60" spans="1:5" ht="12.75">
      <c r="A60" s="6" t="str">
        <f>Basis!A60</f>
        <v>KRV 1</v>
      </c>
      <c r="B60" s="8">
        <v>4</v>
      </c>
      <c r="C60" s="8">
        <v>1853</v>
      </c>
      <c r="D60" s="11">
        <v>12</v>
      </c>
      <c r="E60" s="12">
        <f t="shared" si="3"/>
        <v>154.41666666666666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6</v>
      </c>
      <c r="C67" s="8">
        <v>1982</v>
      </c>
      <c r="D67" s="11">
        <v>12</v>
      </c>
      <c r="E67" s="12">
        <f>IF(OR(C67="",C67=0),"",C67/D67)</f>
        <v>165.16666666666666</v>
      </c>
    </row>
    <row r="68" spans="1:5" ht="12.75">
      <c r="A68" s="6" t="str">
        <f>Basis!A68</f>
        <v>DRG 4</v>
      </c>
      <c r="B68" s="8">
        <v>5</v>
      </c>
      <c r="C68" s="8">
        <v>1838</v>
      </c>
      <c r="D68" s="11">
        <v>12</v>
      </c>
      <c r="E68" s="12">
        <f aca="true" t="shared" si="4" ref="E68:E76">IF(OR(C68="",C68=0),"",C68/D68)</f>
        <v>153.16666666666666</v>
      </c>
    </row>
    <row r="69" spans="1:5" ht="12.75">
      <c r="A69" s="6" t="str">
        <f>Basis!A69</f>
        <v>BAC 1</v>
      </c>
      <c r="B69" s="8">
        <v>7</v>
      </c>
      <c r="C69" s="8">
        <v>2035</v>
      </c>
      <c r="D69" s="11">
        <v>12</v>
      </c>
      <c r="E69" s="12">
        <f t="shared" si="4"/>
        <v>169.58333333333334</v>
      </c>
    </row>
    <row r="70" spans="1:5" ht="12.75">
      <c r="A70" s="6" t="str">
        <f>Basis!A70</f>
        <v>HHA 5</v>
      </c>
      <c r="B70" s="8">
        <v>8</v>
      </c>
      <c r="C70" s="8">
        <v>2093</v>
      </c>
      <c r="D70" s="11">
        <v>12</v>
      </c>
      <c r="E70" s="12">
        <f t="shared" si="4"/>
        <v>174.41666666666666</v>
      </c>
    </row>
    <row r="71" spans="1:5" ht="12.75">
      <c r="A71" s="6" t="str">
        <f>Basis!A71</f>
        <v>HLA 3</v>
      </c>
      <c r="B71" s="8">
        <v>3</v>
      </c>
      <c r="C71" s="8">
        <v>1745</v>
      </c>
      <c r="D71" s="11">
        <v>12</v>
      </c>
      <c r="E71" s="12">
        <f t="shared" si="4"/>
        <v>145.41666666666666</v>
      </c>
    </row>
    <row r="72" spans="1:5" ht="12.75">
      <c r="A72" s="6" t="str">
        <f>Basis!A72</f>
        <v>VTG 1</v>
      </c>
      <c r="B72" s="8">
        <v>2</v>
      </c>
      <c r="C72" s="8">
        <v>1671</v>
      </c>
      <c r="D72" s="11">
        <v>12</v>
      </c>
      <c r="E72" s="12">
        <f t="shared" si="4"/>
        <v>139.25</v>
      </c>
    </row>
    <row r="73" spans="1:5" ht="12.75">
      <c r="A73" s="6" t="str">
        <f>Basis!A73</f>
        <v>HVB 3</v>
      </c>
      <c r="B73" s="8">
        <v>4</v>
      </c>
      <c r="C73" s="8">
        <v>1775</v>
      </c>
      <c r="D73" s="11">
        <v>12</v>
      </c>
      <c r="E73" s="12">
        <f t="shared" si="4"/>
        <v>147.91666666666666</v>
      </c>
    </row>
    <row r="74" spans="1:5" ht="12.75">
      <c r="A74" s="6" t="str">
        <f>Basis!A74</f>
        <v>HAS 13</v>
      </c>
      <c r="B74" s="8">
        <v>1</v>
      </c>
      <c r="C74" s="8">
        <v>1633</v>
      </c>
      <c r="D74" s="11">
        <v>12</v>
      </c>
      <c r="E74" s="12">
        <f t="shared" si="4"/>
        <v>136.08333333333334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1786</v>
      </c>
      <c r="D82" s="11">
        <v>12</v>
      </c>
      <c r="E82" s="12">
        <f>IF(OR(C82="",C82=0),"",C82/D82)</f>
        <v>148.83333333333334</v>
      </c>
    </row>
    <row r="83" spans="1:5" ht="12.75">
      <c r="A83" s="6" t="str">
        <f>Basis!A83</f>
        <v>SID 8</v>
      </c>
      <c r="B83" s="8">
        <v>0</v>
      </c>
      <c r="C83" s="8">
        <v>0</v>
      </c>
      <c r="D83" s="11"/>
      <c r="E83" s="12">
        <f aca="true" t="shared" si="5" ref="E83:E91">IF(OR(C83="",C83=0),"",C83/D83)</f>
      </c>
    </row>
    <row r="84" spans="1:5" ht="12.75">
      <c r="A84" s="6" t="str">
        <f>Basis!A84</f>
        <v>HHA 6</v>
      </c>
      <c r="B84" s="8">
        <v>7</v>
      </c>
      <c r="C84" s="8">
        <v>1741</v>
      </c>
      <c r="D84" s="11">
        <v>12</v>
      </c>
      <c r="E84" s="12">
        <f t="shared" si="5"/>
        <v>145.08333333333334</v>
      </c>
    </row>
    <row r="85" spans="1:5" ht="12.75">
      <c r="A85" s="6" t="str">
        <f>Basis!A85</f>
        <v>DKY 2</v>
      </c>
      <c r="B85" s="8">
        <v>0</v>
      </c>
      <c r="C85" s="8">
        <v>0</v>
      </c>
      <c r="D85" s="11"/>
      <c r="E85" s="12">
        <f t="shared" si="5"/>
      </c>
    </row>
    <row r="86" spans="1:5" ht="12.75">
      <c r="A86" s="6" t="str">
        <f>Basis!A86</f>
        <v>AST 4</v>
      </c>
      <c r="B86" s="8">
        <v>5</v>
      </c>
      <c r="C86" s="8">
        <v>1626</v>
      </c>
      <c r="D86" s="11">
        <v>12</v>
      </c>
      <c r="E86" s="12">
        <f t="shared" si="5"/>
        <v>135.5</v>
      </c>
    </row>
    <row r="87" spans="1:5" ht="12.75">
      <c r="A87" s="6" t="str">
        <f>Basis!A87</f>
        <v>TK  2</v>
      </c>
      <c r="B87" s="8">
        <v>8</v>
      </c>
      <c r="C87" s="8">
        <v>1748</v>
      </c>
      <c r="D87" s="11">
        <v>12</v>
      </c>
      <c r="E87" s="12">
        <f t="shared" si="5"/>
        <v>145.66666666666666</v>
      </c>
    </row>
    <row r="88" spans="1:5" ht="12.75">
      <c r="A88" s="6" t="str">
        <f>Basis!A88</f>
        <v>OIL 4</v>
      </c>
      <c r="B88" s="8">
        <v>6</v>
      </c>
      <c r="C88" s="8">
        <v>1694</v>
      </c>
      <c r="D88" s="11">
        <v>12</v>
      </c>
      <c r="E88" s="12">
        <f t="shared" si="5"/>
        <v>141.16666666666666</v>
      </c>
    </row>
    <row r="89" spans="1:5" ht="12.75">
      <c r="A89" s="6" t="str">
        <f>Basis!A89</f>
        <v>LEX 2</v>
      </c>
      <c r="B89" s="8">
        <v>3</v>
      </c>
      <c r="C89" s="8">
        <v>1587</v>
      </c>
      <c r="D89" s="11">
        <v>12</v>
      </c>
      <c r="E89" s="12">
        <f t="shared" si="5"/>
        <v>132.25</v>
      </c>
    </row>
    <row r="90" spans="1:5" ht="12.75">
      <c r="A90" s="6" t="str">
        <f>Basis!A90</f>
        <v>CIT 2</v>
      </c>
      <c r="B90" s="8">
        <v>4</v>
      </c>
      <c r="C90" s="8">
        <v>1608</v>
      </c>
      <c r="D90" s="11">
        <v>12</v>
      </c>
      <c r="E90" s="12">
        <f t="shared" si="5"/>
        <v>134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1</v>
      </c>
      <c r="C97" s="8">
        <v>1282</v>
      </c>
      <c r="D97" s="11">
        <v>9</v>
      </c>
      <c r="E97" s="12">
        <f>IF(OR(C97="",C97=0),"",C97/D97)</f>
        <v>142.44444444444446</v>
      </c>
    </row>
    <row r="98" spans="1:5" ht="12.75">
      <c r="A98" s="6" t="str">
        <f>Basis!A98</f>
        <v>HVB 4</v>
      </c>
      <c r="B98" s="8">
        <v>2</v>
      </c>
      <c r="C98" s="8">
        <v>1441</v>
      </c>
      <c r="D98" s="11">
        <v>12</v>
      </c>
      <c r="E98" s="12">
        <f aca="true" t="shared" si="6" ref="E98:E106">IF(OR(C98="",C98=0),"",C98/D98)</f>
        <v>120.08333333333333</v>
      </c>
    </row>
    <row r="99" spans="1:5" ht="12.75">
      <c r="A99" s="6" t="str">
        <f>Basis!A99</f>
        <v>TA  1</v>
      </c>
      <c r="B99" s="8">
        <v>9</v>
      </c>
      <c r="C99" s="8">
        <v>1952</v>
      </c>
      <c r="D99" s="11">
        <v>12</v>
      </c>
      <c r="E99" s="12">
        <f t="shared" si="6"/>
        <v>162.66666666666666</v>
      </c>
    </row>
    <row r="100" spans="1:5" ht="12.75">
      <c r="A100" s="6" t="str">
        <f>Basis!A100</f>
        <v>G+J 4</v>
      </c>
      <c r="B100" s="8">
        <v>6</v>
      </c>
      <c r="C100" s="8">
        <v>1628</v>
      </c>
      <c r="D100" s="11">
        <v>12</v>
      </c>
      <c r="E100" s="12">
        <f t="shared" si="6"/>
        <v>135.66666666666666</v>
      </c>
    </row>
    <row r="101" spans="1:5" ht="12.75">
      <c r="A101" s="6" t="str">
        <f>Basis!A101</f>
        <v>GG  1</v>
      </c>
      <c r="B101" s="8">
        <v>3.5</v>
      </c>
      <c r="C101" s="8">
        <v>1522</v>
      </c>
      <c r="D101" s="11">
        <v>12</v>
      </c>
      <c r="E101" s="12">
        <f t="shared" si="6"/>
        <v>126.83333333333333</v>
      </c>
    </row>
    <row r="102" spans="1:5" ht="12.75">
      <c r="A102" s="6" t="str">
        <f>Basis!A102</f>
        <v>HHA 7</v>
      </c>
      <c r="B102" s="8">
        <v>7</v>
      </c>
      <c r="C102" s="8">
        <v>1726</v>
      </c>
      <c r="D102" s="11">
        <v>12</v>
      </c>
      <c r="E102" s="12">
        <f t="shared" si="6"/>
        <v>143.83333333333334</v>
      </c>
    </row>
    <row r="103" spans="1:5" ht="12.75">
      <c r="A103" s="6" t="str">
        <f>Basis!A103</f>
        <v>ESW 4</v>
      </c>
      <c r="B103" s="8">
        <v>5</v>
      </c>
      <c r="C103" s="8">
        <v>1621</v>
      </c>
      <c r="D103" s="11">
        <v>12</v>
      </c>
      <c r="E103" s="12">
        <f t="shared" si="6"/>
        <v>135.08333333333334</v>
      </c>
    </row>
    <row r="104" spans="1:5" ht="12.75">
      <c r="A104" s="6" t="str">
        <f>Basis!A104</f>
        <v>SGS 4</v>
      </c>
      <c r="B104" s="8">
        <v>8</v>
      </c>
      <c r="C104" s="8">
        <v>1788</v>
      </c>
      <c r="D104" s="11">
        <v>12</v>
      </c>
      <c r="E104" s="12">
        <f t="shared" si="6"/>
        <v>149</v>
      </c>
    </row>
    <row r="105" spans="1:5" ht="12.75">
      <c r="A105" s="6" t="str">
        <f>Basis!A105</f>
        <v>DRG 5</v>
      </c>
      <c r="B105" s="8">
        <v>3.5</v>
      </c>
      <c r="C105" s="8">
        <v>1522</v>
      </c>
      <c r="D105" s="11">
        <v>12</v>
      </c>
      <c r="E105" s="12">
        <f t="shared" si="6"/>
        <v>126.83333333333333</v>
      </c>
    </row>
    <row r="106" spans="1:5" ht="12.75">
      <c r="A106" s="6" t="str">
        <f>Basis!A106</f>
        <v>LEX 1</v>
      </c>
      <c r="B106" s="8" t="s">
        <v>74</v>
      </c>
      <c r="C106" s="8" t="s">
        <v>74</v>
      </c>
      <c r="D106" s="11"/>
      <c r="E106" s="12">
        <f t="shared" si="6"/>
      </c>
    </row>
    <row r="107" spans="1:5" ht="12.75">
      <c r="A107" t="s">
        <v>20</v>
      </c>
      <c r="B107" s="11"/>
      <c r="C107" s="11"/>
      <c r="D107" s="11"/>
      <c r="E10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A1"/>
  <sheetViews>
    <sheetView zoomScalePageLayoutView="0" workbookViewId="0" topLeftCell="A25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3:E106"/>
  <sheetViews>
    <sheetView showGridLines="0" tabSelected="1" zoomScalePageLayoutView="0" workbookViewId="0" topLeftCell="A1">
      <selection activeCell="I13" sqref="I13"/>
    </sheetView>
  </sheetViews>
  <sheetFormatPr defaultColWidth="11.421875" defaultRowHeight="12.75"/>
  <cols>
    <col min="1" max="1" width="10.57421875" style="54" customWidth="1"/>
    <col min="2" max="5" width="11.421875" style="54" customWidth="1"/>
    <col min="7" max="7" width="3.7109375" style="0" customWidth="1"/>
  </cols>
  <sheetData>
    <row r="1" ht="12.75"/>
    <row r="2" ht="12.75"/>
    <row r="3" ht="12.75">
      <c r="E3" s="55"/>
    </row>
    <row r="4" spans="1:5" ht="15.75">
      <c r="A4" s="56" t="s">
        <v>30</v>
      </c>
      <c r="C4" s="57" t="s">
        <v>21</v>
      </c>
      <c r="D4" s="58">
        <f>COUNT('Spieltag 1:Spieltag 14'!D7)</f>
        <v>14</v>
      </c>
      <c r="E4" s="55"/>
    </row>
    <row r="5" ht="12.75">
      <c r="E5" s="55"/>
    </row>
    <row r="6" spans="1:5" ht="12.75">
      <c r="A6" s="59" t="s">
        <v>0</v>
      </c>
      <c r="B6" s="60" t="s">
        <v>1</v>
      </c>
      <c r="C6" s="60" t="s">
        <v>2</v>
      </c>
      <c r="D6" s="60" t="s">
        <v>3</v>
      </c>
      <c r="E6" s="61" t="s">
        <v>4</v>
      </c>
    </row>
    <row r="7" spans="1:5" ht="12.75">
      <c r="A7" s="66" t="str">
        <f>Basis!A10</f>
        <v>TCH 1</v>
      </c>
      <c r="B7" s="67">
        <f>SUM('Spieltag 1:Spieltag 14'!B10)</f>
        <v>103.5</v>
      </c>
      <c r="C7" s="67">
        <f>SUM('Spieltag 1:Spieltag 14'!C10)</f>
        <v>31296</v>
      </c>
      <c r="D7" s="67">
        <f>SUM('Spieltag 1:Spieltag 14'!D10)</f>
        <v>168</v>
      </c>
      <c r="E7" s="68">
        <f aca="true" t="shared" si="0" ref="E7:E16">C7/D7</f>
        <v>186.28571428571428</v>
      </c>
    </row>
    <row r="8" spans="1:5" ht="12.75">
      <c r="A8" s="69" t="str">
        <f>Basis!A7</f>
        <v>BWV 2</v>
      </c>
      <c r="B8" s="70">
        <f>SUM('Spieltag 1:Spieltag 14'!B7)</f>
        <v>103</v>
      </c>
      <c r="C8" s="70">
        <f>SUM('Spieltag 1:Spieltag 14'!C7)</f>
        <v>31158</v>
      </c>
      <c r="D8" s="70">
        <f>SUM('Spieltag 1:Spieltag 14'!D7)</f>
        <v>168</v>
      </c>
      <c r="E8" s="71">
        <f t="shared" si="0"/>
        <v>185.46428571428572</v>
      </c>
    </row>
    <row r="9" spans="1:5" ht="12.75">
      <c r="A9" s="69" t="str">
        <f>Basis!A16</f>
        <v>HHA 1</v>
      </c>
      <c r="B9" s="70">
        <f>SUM('Spieltag 1:Spieltag 14'!B16)</f>
        <v>100</v>
      </c>
      <c r="C9" s="70">
        <f>SUM('Spieltag 1:Spieltag 14'!C16)</f>
        <v>31582</v>
      </c>
      <c r="D9" s="70">
        <f>SUM('Spieltag 1:Spieltag 14'!D16)</f>
        <v>168</v>
      </c>
      <c r="E9" s="71">
        <f t="shared" si="0"/>
        <v>187.98809523809524</v>
      </c>
    </row>
    <row r="10" spans="1:5" ht="12.75">
      <c r="A10" s="69" t="str">
        <f>Basis!A11</f>
        <v>HOL 1</v>
      </c>
      <c r="B10" s="70">
        <f>SUM('Spieltag 1:Spieltag 14'!B11)</f>
        <v>99</v>
      </c>
      <c r="C10" s="70">
        <f>SUM('Spieltag 1:Spieltag 14'!C11)</f>
        <v>30951</v>
      </c>
      <c r="D10" s="70">
        <f>SUM('Spieltag 1:Spieltag 14'!D11)</f>
        <v>168</v>
      </c>
      <c r="E10" s="71">
        <f t="shared" si="0"/>
        <v>184.23214285714286</v>
      </c>
    </row>
    <row r="11" spans="1:5" ht="12.75">
      <c r="A11" s="69" t="str">
        <f>Basis!A8</f>
        <v>DA  1</v>
      </c>
      <c r="B11" s="70">
        <f>SUM('Spieltag 1:Spieltag 14'!B8)</f>
        <v>97.5</v>
      </c>
      <c r="C11" s="70">
        <f>SUM('Spieltag 1:Spieltag 14'!C8)</f>
        <v>30940</v>
      </c>
      <c r="D11" s="70">
        <f>SUM('Spieltag 1:Spieltag 14'!D8)</f>
        <v>168</v>
      </c>
      <c r="E11" s="71">
        <f t="shared" si="0"/>
        <v>184.16666666666666</v>
      </c>
    </row>
    <row r="12" spans="1:5" ht="12.75">
      <c r="A12" s="69" t="str">
        <f>Basis!A12</f>
        <v>AIR 1</v>
      </c>
      <c r="B12" s="70">
        <f>SUM('Spieltag 1:Spieltag 14'!B12)</f>
        <v>75</v>
      </c>
      <c r="C12" s="70">
        <f>SUM('Spieltag 1:Spieltag 14'!C12)</f>
        <v>30341</v>
      </c>
      <c r="D12" s="70">
        <f>SUM('Spieltag 1:Spieltag 14'!D12)</f>
        <v>168</v>
      </c>
      <c r="E12" s="71">
        <f t="shared" si="0"/>
        <v>180.60119047619048</v>
      </c>
    </row>
    <row r="13" spans="1:5" ht="12.75">
      <c r="A13" s="69" t="str">
        <f>Basis!A9</f>
        <v>SID 1</v>
      </c>
      <c r="B13" s="70">
        <f>SUM('Spieltag 1:Spieltag 14'!B9)</f>
        <v>63</v>
      </c>
      <c r="C13" s="70">
        <f>SUM('Spieltag 1:Spieltag 14'!C9)</f>
        <v>29673</v>
      </c>
      <c r="D13" s="70">
        <f>SUM('Spieltag 1:Spieltag 14'!D9)</f>
        <v>168</v>
      </c>
      <c r="E13" s="71">
        <f t="shared" si="0"/>
        <v>176.625</v>
      </c>
    </row>
    <row r="14" spans="1:5" ht="12.75">
      <c r="A14" s="69" t="str">
        <f>Basis!A15</f>
        <v>BVT 3</v>
      </c>
      <c r="B14" s="70">
        <f>SUM('Spieltag 1:Spieltag 14'!B15)</f>
        <v>57</v>
      </c>
      <c r="C14" s="70">
        <f>SUM('Spieltag 1:Spieltag 14'!C15)</f>
        <v>29279</v>
      </c>
      <c r="D14" s="70">
        <f>SUM('Spieltag 1:Spieltag 14'!D15)</f>
        <v>168</v>
      </c>
      <c r="E14" s="71">
        <f t="shared" si="0"/>
        <v>174.2797619047619</v>
      </c>
    </row>
    <row r="15" spans="1:5" ht="12.75">
      <c r="A15" s="69" t="str">
        <f>Basis!A13</f>
        <v>ALL 1</v>
      </c>
      <c r="B15" s="70">
        <f>SUM('Spieltag 1:Spieltag 14'!B13)</f>
        <v>44</v>
      </c>
      <c r="C15" s="70">
        <f>SUM('Spieltag 1:Spieltag 14'!C13)</f>
        <v>28908</v>
      </c>
      <c r="D15" s="70">
        <f>SUM('Spieltag 1:Spieltag 14'!D13)</f>
        <v>168</v>
      </c>
      <c r="E15" s="71">
        <f t="shared" si="0"/>
        <v>172.07142857142858</v>
      </c>
    </row>
    <row r="16" spans="1:5" ht="12.75">
      <c r="A16" s="69" t="str">
        <f>Basis!A14</f>
        <v>ESW 1</v>
      </c>
      <c r="B16" s="70">
        <f>SUM('Spieltag 1:Spieltag 14'!B14)</f>
        <v>28</v>
      </c>
      <c r="C16" s="70">
        <f>SUM('Spieltag 1:Spieltag 14'!C14)</f>
        <v>28098</v>
      </c>
      <c r="D16" s="70">
        <f>SUM('Spieltag 1:Spieltag 14'!D14)</f>
        <v>168</v>
      </c>
      <c r="E16" s="71">
        <f t="shared" si="0"/>
        <v>167.25</v>
      </c>
    </row>
    <row r="17" spans="2:5" ht="12.75">
      <c r="B17" s="62"/>
      <c r="C17" s="62"/>
      <c r="D17" s="62"/>
      <c r="E17" s="63"/>
    </row>
    <row r="18" ht="12.75">
      <c r="E18" s="55"/>
    </row>
    <row r="19" spans="1:5" ht="15.75">
      <c r="A19" s="56" t="s">
        <v>14</v>
      </c>
      <c r="C19" s="57" t="s">
        <v>21</v>
      </c>
      <c r="D19" s="58">
        <f>COUNT('Spieltag 1:Spieltag 14'!D22)</f>
        <v>14</v>
      </c>
      <c r="E19" s="55"/>
    </row>
    <row r="20" ht="12.75">
      <c r="E20" s="55"/>
    </row>
    <row r="21" spans="1:5" ht="12.75">
      <c r="A21" s="59" t="s">
        <v>0</v>
      </c>
      <c r="B21" s="60" t="s">
        <v>1</v>
      </c>
      <c r="C21" s="60" t="s">
        <v>2</v>
      </c>
      <c r="D21" s="60" t="s">
        <v>3</v>
      </c>
      <c r="E21" s="61" t="s">
        <v>4</v>
      </c>
    </row>
    <row r="22" spans="1:5" ht="12.75">
      <c r="A22" s="66" t="str">
        <f>Basis!A24</f>
        <v>BVT 2</v>
      </c>
      <c r="B22" s="67">
        <f>SUM('Spieltag 1:Spieltag 14'!B24)</f>
        <v>110.5</v>
      </c>
      <c r="C22" s="67">
        <f>SUM('Spieltag 1:Spieltag 14'!C24)</f>
        <v>31013</v>
      </c>
      <c r="D22" s="67">
        <f>SUM('Spieltag 1:Spieltag 14'!D24)</f>
        <v>168</v>
      </c>
      <c r="E22" s="68">
        <f aca="true" t="shared" si="1" ref="E22:E31">C22/D22</f>
        <v>184.60119047619048</v>
      </c>
    </row>
    <row r="23" spans="1:5" ht="12.75">
      <c r="A23" s="69" t="str">
        <f>Basis!A28</f>
        <v>HHA 2</v>
      </c>
      <c r="B23" s="70">
        <f>SUM('Spieltag 1:Spieltag 14'!B28)</f>
        <v>94.5</v>
      </c>
      <c r="C23" s="70">
        <f>SUM('Spieltag 1:Spieltag 14'!C28)</f>
        <v>30265</v>
      </c>
      <c r="D23" s="70">
        <f>SUM('Spieltag 1:Spieltag 14'!D28)</f>
        <v>168</v>
      </c>
      <c r="E23" s="71">
        <f t="shared" si="1"/>
        <v>180.14880952380952</v>
      </c>
    </row>
    <row r="24" spans="1:5" ht="12.75">
      <c r="A24" s="69" t="str">
        <f>Basis!A22</f>
        <v>BBK 1</v>
      </c>
      <c r="B24" s="70">
        <f>SUM('Spieltag 1:Spieltag 14'!B22)</f>
        <v>88</v>
      </c>
      <c r="C24" s="70">
        <f>SUM('Spieltag 1:Spieltag 14'!C22)</f>
        <v>29562</v>
      </c>
      <c r="D24" s="70">
        <f>SUM('Spieltag 1:Spieltag 14'!D22)</f>
        <v>168</v>
      </c>
      <c r="E24" s="71">
        <f t="shared" si="1"/>
        <v>175.96428571428572</v>
      </c>
    </row>
    <row r="25" spans="1:5" ht="12.75">
      <c r="A25" s="69" t="str">
        <f>Basis!A23</f>
        <v>BWV 3</v>
      </c>
      <c r="B25" s="70">
        <f>SUM('Spieltag 1:Spieltag 14'!B23)</f>
        <v>82</v>
      </c>
      <c r="C25" s="70">
        <f>SUM('Spieltag 1:Spieltag 14'!C23)</f>
        <v>29636</v>
      </c>
      <c r="D25" s="70">
        <f>SUM('Spieltag 1:Spieltag 14'!D23)</f>
        <v>168</v>
      </c>
      <c r="E25" s="71">
        <f t="shared" si="1"/>
        <v>176.4047619047619</v>
      </c>
    </row>
    <row r="26" spans="1:5" ht="12.75">
      <c r="A26" s="69" t="str">
        <f>Basis!A31</f>
        <v>VOF 3</v>
      </c>
      <c r="B26" s="70">
        <f>SUM('Spieltag 1:Spieltag 14'!B31)</f>
        <v>76</v>
      </c>
      <c r="C26" s="70">
        <f>SUM('Spieltag 1:Spieltag 14'!C31)</f>
        <v>28773</v>
      </c>
      <c r="D26" s="70">
        <f>SUM('Spieltag 1:Spieltag 14'!D31)</f>
        <v>165</v>
      </c>
      <c r="E26" s="71">
        <f t="shared" si="1"/>
        <v>174.38181818181818</v>
      </c>
    </row>
    <row r="27" spans="1:5" ht="12.75">
      <c r="A27" s="69" t="str">
        <f>Basis!A30</f>
        <v>VEH 2</v>
      </c>
      <c r="B27" s="70">
        <f>SUM('Spieltag 1:Spieltag 14'!B30)</f>
        <v>71.5</v>
      </c>
      <c r="C27" s="70">
        <f>SUM('Spieltag 1:Spieltag 14'!C30)</f>
        <v>29236</v>
      </c>
      <c r="D27" s="70">
        <f>SUM('Spieltag 1:Spieltag 14'!D30)</f>
        <v>168</v>
      </c>
      <c r="E27" s="71">
        <f t="shared" si="1"/>
        <v>174.02380952380952</v>
      </c>
    </row>
    <row r="28" spans="1:5" ht="12.75">
      <c r="A28" s="69" t="str">
        <f>Basis!A27</f>
        <v>WLW 1</v>
      </c>
      <c r="B28" s="70">
        <f>SUM('Spieltag 1:Spieltag 14'!B27)</f>
        <v>69</v>
      </c>
      <c r="C28" s="70">
        <f>SUM('Spieltag 1:Spieltag 14'!C27)</f>
        <v>29018</v>
      </c>
      <c r="D28" s="70">
        <f>SUM('Spieltag 1:Spieltag 14'!D27)</f>
        <v>168</v>
      </c>
      <c r="E28" s="71">
        <f t="shared" si="1"/>
        <v>172.72619047619048</v>
      </c>
    </row>
    <row r="29" spans="1:5" ht="12.75">
      <c r="A29" s="69" t="str">
        <f>Basis!A26</f>
        <v>JH  1</v>
      </c>
      <c r="B29" s="70">
        <f>SUM('Spieltag 1:Spieltag 14'!B26)</f>
        <v>66.5</v>
      </c>
      <c r="C29" s="70">
        <f>SUM('Spieltag 1:Spieltag 14'!C26)</f>
        <v>29047</v>
      </c>
      <c r="D29" s="70">
        <f>SUM('Spieltag 1:Spieltag 14'!D26)</f>
        <v>168</v>
      </c>
      <c r="E29" s="71">
        <f t="shared" si="1"/>
        <v>172.89880952380952</v>
      </c>
    </row>
    <row r="30" spans="1:5" ht="12.75">
      <c r="A30" s="69" t="str">
        <f>Basis!A25</f>
        <v>P13 1</v>
      </c>
      <c r="B30" s="70">
        <f>SUM('Spieltag 1:Spieltag 14'!B25)</f>
        <v>57</v>
      </c>
      <c r="C30" s="70">
        <f>SUM('Spieltag 1:Spieltag 14'!C25)</f>
        <v>28781</v>
      </c>
      <c r="D30" s="70">
        <f>SUM('Spieltag 1:Spieltag 14'!D25)</f>
        <v>168</v>
      </c>
      <c r="E30" s="71">
        <f t="shared" si="1"/>
        <v>171.3154761904762</v>
      </c>
    </row>
    <row r="31" spans="1:5" ht="12.75">
      <c r="A31" s="69" t="str">
        <f>Basis!A29</f>
        <v>EG  1</v>
      </c>
      <c r="B31" s="70">
        <f>SUM('Spieltag 1:Spieltag 14'!B29)</f>
        <v>55</v>
      </c>
      <c r="C31" s="70">
        <f>SUM('Spieltag 1:Spieltag 14'!C29)</f>
        <v>28600</v>
      </c>
      <c r="D31" s="70">
        <f>SUM('Spieltag 1:Spieltag 14'!D29)</f>
        <v>168</v>
      </c>
      <c r="E31" s="71">
        <f t="shared" si="1"/>
        <v>170.23809523809524</v>
      </c>
    </row>
    <row r="32" ht="12.75">
      <c r="E32" s="55"/>
    </row>
    <row r="33" ht="12.75">
      <c r="E33" s="55"/>
    </row>
    <row r="34" spans="1:5" ht="15.75">
      <c r="A34" s="56" t="s">
        <v>41</v>
      </c>
      <c r="C34" s="57" t="s">
        <v>21</v>
      </c>
      <c r="D34" s="58">
        <f>COUNT('Spieltag 1:Spieltag 14'!D37)</f>
        <v>14</v>
      </c>
      <c r="E34" s="55"/>
    </row>
    <row r="35" ht="12.75">
      <c r="E35" s="55"/>
    </row>
    <row r="36" spans="1:5" ht="12.75">
      <c r="A36" s="59" t="s">
        <v>0</v>
      </c>
      <c r="B36" s="60" t="s">
        <v>1</v>
      </c>
      <c r="C36" s="60" t="s">
        <v>2</v>
      </c>
      <c r="D36" s="60" t="s">
        <v>3</v>
      </c>
      <c r="E36" s="61" t="s">
        <v>4</v>
      </c>
    </row>
    <row r="37" spans="1:5" ht="12.75">
      <c r="A37" s="66" t="str">
        <f>Basis!A42</f>
        <v>AST 1</v>
      </c>
      <c r="B37" s="67">
        <f>SUM('Spieltag 1:Spieltag 14'!B42)</f>
        <v>101</v>
      </c>
      <c r="C37" s="67">
        <f>SUM('Spieltag 1:Spieltag 14'!C42)</f>
        <v>29025</v>
      </c>
      <c r="D37" s="67">
        <f>SUM('Spieltag 1:Spieltag 14'!D42)</f>
        <v>168</v>
      </c>
      <c r="E37" s="68">
        <f aca="true" t="shared" si="2" ref="E37:E46">C37/D37</f>
        <v>172.76785714285714</v>
      </c>
    </row>
    <row r="38" spans="1:5" ht="12.75">
      <c r="A38" s="69" t="str">
        <f>Basis!A46</f>
        <v>HLA 1</v>
      </c>
      <c r="B38" s="70">
        <f>SUM('Spieltag 1:Spieltag 14'!B46)</f>
        <v>93</v>
      </c>
      <c r="C38" s="70">
        <f>SUM('Spieltag 1:Spieltag 14'!C46)</f>
        <v>28718</v>
      </c>
      <c r="D38" s="70">
        <f>SUM('Spieltag 1:Spieltag 14'!D46)</f>
        <v>168</v>
      </c>
      <c r="E38" s="71">
        <f t="shared" si="2"/>
        <v>170.9404761904762</v>
      </c>
    </row>
    <row r="39" spans="1:5" ht="12.75">
      <c r="A39" s="69" t="str">
        <f>Basis!A41</f>
        <v>P11 1</v>
      </c>
      <c r="B39" s="70">
        <f>SUM('Spieltag 1:Spieltag 14'!B41)</f>
        <v>84</v>
      </c>
      <c r="C39" s="70">
        <f>SUM('Spieltag 1:Spieltag 14'!C41)</f>
        <v>28397</v>
      </c>
      <c r="D39" s="70">
        <f>SUM('Spieltag 1:Spieltag 14'!D41)</f>
        <v>168</v>
      </c>
      <c r="E39" s="71">
        <f t="shared" si="2"/>
        <v>169.0297619047619</v>
      </c>
    </row>
    <row r="40" spans="1:5" ht="12.75">
      <c r="A40" s="69" t="str">
        <f>Basis!A39</f>
        <v>HAS 4</v>
      </c>
      <c r="B40" s="70">
        <f>SUM('Spieltag 1:Spieltag 14'!B39)</f>
        <v>82</v>
      </c>
      <c r="C40" s="70">
        <f>SUM('Spieltag 1:Spieltag 14'!C39)</f>
        <v>28560</v>
      </c>
      <c r="D40" s="70">
        <f>SUM('Spieltag 1:Spieltag 14'!D39)</f>
        <v>168</v>
      </c>
      <c r="E40" s="71">
        <f t="shared" si="2"/>
        <v>170</v>
      </c>
    </row>
    <row r="41" spans="1:5" ht="12.75">
      <c r="A41" s="69" t="str">
        <f>Basis!A40</f>
        <v>HHA 3</v>
      </c>
      <c r="B41" s="70">
        <f>SUM('Spieltag 1:Spieltag 14'!B40)</f>
        <v>79.5</v>
      </c>
      <c r="C41" s="70">
        <f>SUM('Spieltag 1:Spieltag 14'!C40)</f>
        <v>28348</v>
      </c>
      <c r="D41" s="70">
        <f>SUM('Spieltag 1:Spieltag 14'!D40)</f>
        <v>168</v>
      </c>
      <c r="E41" s="71">
        <f t="shared" si="2"/>
        <v>168.73809523809524</v>
      </c>
    </row>
    <row r="42" spans="1:5" ht="12.75">
      <c r="A42" s="69" t="str">
        <f>Basis!A37</f>
        <v>FW  2</v>
      </c>
      <c r="B42" s="70">
        <f>SUM('Spieltag 1:Spieltag 14'!B37)</f>
        <v>73</v>
      </c>
      <c r="C42" s="70">
        <f>SUM('Spieltag 1:Spieltag 14'!C37)</f>
        <v>28218</v>
      </c>
      <c r="D42" s="70">
        <f>SUM('Spieltag 1:Spieltag 14'!D37)</f>
        <v>168</v>
      </c>
      <c r="E42" s="71">
        <f t="shared" si="2"/>
        <v>167.96428571428572</v>
      </c>
    </row>
    <row r="43" spans="1:5" ht="12.75">
      <c r="A43" s="69" t="str">
        <f>Basis!A38</f>
        <v>HFT 1</v>
      </c>
      <c r="B43" s="70">
        <f>SUM('Spieltag 1:Spieltag 14'!B38)</f>
        <v>70</v>
      </c>
      <c r="C43" s="70">
        <f>SUM('Spieltag 1:Spieltag 14'!C38)</f>
        <v>27803</v>
      </c>
      <c r="D43" s="70">
        <f>SUM('Spieltag 1:Spieltag 14'!D38)</f>
        <v>168</v>
      </c>
      <c r="E43" s="71">
        <f t="shared" si="2"/>
        <v>165.49404761904762</v>
      </c>
    </row>
    <row r="44" spans="1:5" ht="12.75">
      <c r="A44" s="69" t="str">
        <f>Basis!A43</f>
        <v>ED  3</v>
      </c>
      <c r="B44" s="70">
        <f>SUM('Spieltag 1:Spieltag 14'!B43)</f>
        <v>69.5</v>
      </c>
      <c r="C44" s="70">
        <f>SUM('Spieltag 1:Spieltag 14'!C43)</f>
        <v>28036</v>
      </c>
      <c r="D44" s="70">
        <f>SUM('Spieltag 1:Spieltag 14'!D43)</f>
        <v>168</v>
      </c>
      <c r="E44" s="71">
        <f t="shared" si="2"/>
        <v>166.88095238095238</v>
      </c>
    </row>
    <row r="45" spans="1:5" ht="12.75">
      <c r="A45" s="69" t="str">
        <f>Basis!A45</f>
        <v>P2  3</v>
      </c>
      <c r="B45" s="70">
        <f>SUM('Spieltag 1:Spieltag 14'!B45)</f>
        <v>68</v>
      </c>
      <c r="C45" s="70">
        <f>SUM('Spieltag 1:Spieltag 14'!C45)</f>
        <v>28304</v>
      </c>
      <c r="D45" s="70">
        <f>SUM('Spieltag 1:Spieltag 14'!D45)</f>
        <v>168</v>
      </c>
      <c r="E45" s="71">
        <f t="shared" si="2"/>
        <v>168.47619047619048</v>
      </c>
    </row>
    <row r="46" spans="1:5" ht="12.75">
      <c r="A46" s="69" t="str">
        <f>Basis!A44</f>
        <v>LSV 3</v>
      </c>
      <c r="B46" s="70">
        <f>SUM('Spieltag 1:Spieltag 14'!B44)</f>
        <v>50</v>
      </c>
      <c r="C46" s="70">
        <f>SUM('Spieltag 1:Spieltag 14'!C44)</f>
        <v>27558</v>
      </c>
      <c r="D46" s="70">
        <f>SUM('Spieltag 1:Spieltag 14'!D44)</f>
        <v>168</v>
      </c>
      <c r="E46" s="71">
        <f t="shared" si="2"/>
        <v>164.03571428571428</v>
      </c>
    </row>
    <row r="47" ht="12.75">
      <c r="E47" s="55"/>
    </row>
    <row r="48" ht="12.75">
      <c r="E48" s="55"/>
    </row>
    <row r="49" spans="1:5" ht="15.75">
      <c r="A49" s="56" t="s">
        <v>47</v>
      </c>
      <c r="C49" s="57" t="s">
        <v>21</v>
      </c>
      <c r="D49" s="58">
        <f>COUNT('Spieltag 1:Spieltag 14'!D52)</f>
        <v>14</v>
      </c>
      <c r="E49" s="55"/>
    </row>
    <row r="50" ht="12.75">
      <c r="E50" s="55"/>
    </row>
    <row r="51" spans="1:5" ht="12.75">
      <c r="A51" s="59" t="s">
        <v>0</v>
      </c>
      <c r="B51" s="60" t="s">
        <v>1</v>
      </c>
      <c r="C51" s="60" t="s">
        <v>2</v>
      </c>
      <c r="D51" s="60" t="s">
        <v>3</v>
      </c>
      <c r="E51" s="61" t="s">
        <v>4</v>
      </c>
    </row>
    <row r="52" spans="1:5" ht="12.75">
      <c r="A52" s="66" t="str">
        <f>Basis!A53</f>
        <v>ED  5</v>
      </c>
      <c r="B52" s="67">
        <f>SUM('Spieltag 1:Spieltag 14'!B53)</f>
        <v>106</v>
      </c>
      <c r="C52" s="67">
        <f>SUM('Spieltag 1:Spieltag 14'!C53)</f>
        <v>27432</v>
      </c>
      <c r="D52" s="67">
        <f>SUM('Spieltag 1:Spieltag 14'!D53)</f>
        <v>168</v>
      </c>
      <c r="E52" s="68">
        <f aca="true" t="shared" si="3" ref="E52:E60">C52/D52</f>
        <v>163.28571428571428</v>
      </c>
    </row>
    <row r="53" spans="1:5" ht="12.75">
      <c r="A53" s="69" t="str">
        <f>Basis!A57</f>
        <v>MON 1</v>
      </c>
      <c r="B53" s="70">
        <f>SUM('Spieltag 1:Spieltag 14'!B57)</f>
        <v>91</v>
      </c>
      <c r="C53" s="70">
        <f>SUM('Spieltag 1:Spieltag 14'!C57)</f>
        <v>26845</v>
      </c>
      <c r="D53" s="70">
        <f>SUM('Spieltag 1:Spieltag 14'!D57)</f>
        <v>168</v>
      </c>
      <c r="E53" s="71">
        <f t="shared" si="3"/>
        <v>159.79166666666666</v>
      </c>
    </row>
    <row r="54" spans="1:5" ht="12.75">
      <c r="A54" s="69" t="str">
        <f>Basis!A52</f>
        <v>HHA 4</v>
      </c>
      <c r="B54" s="70">
        <f>SUM('Spieltag 1:Spieltag 14'!B52)</f>
        <v>81</v>
      </c>
      <c r="C54" s="70">
        <f>SUM('Spieltag 1:Spieltag 14'!C52)</f>
        <v>26763</v>
      </c>
      <c r="D54" s="70">
        <f>SUM('Spieltag 1:Spieltag 14'!D52)</f>
        <v>168</v>
      </c>
      <c r="E54" s="71">
        <f t="shared" si="3"/>
        <v>159.30357142857142</v>
      </c>
    </row>
    <row r="55" spans="1:5" ht="12.75">
      <c r="A55" s="69" t="str">
        <f>Basis!A56</f>
        <v>EON 2</v>
      </c>
      <c r="B55" s="70">
        <f>SUM('Spieltag 1:Spieltag 14'!B56)</f>
        <v>76.5</v>
      </c>
      <c r="C55" s="70">
        <f>SUM('Spieltag 1:Spieltag 14'!C56)</f>
        <v>26210</v>
      </c>
      <c r="D55" s="70">
        <f>SUM('Spieltag 1:Spieltag 14'!D56)</f>
        <v>168</v>
      </c>
      <c r="E55" s="71">
        <f t="shared" si="3"/>
        <v>156.01190476190476</v>
      </c>
    </row>
    <row r="56" spans="1:5" ht="12.75">
      <c r="A56" s="69" t="str">
        <f>Basis!A54</f>
        <v>HVB 2</v>
      </c>
      <c r="B56" s="70">
        <f>SUM('Spieltag 1:Spieltag 14'!B54)</f>
        <v>69.5</v>
      </c>
      <c r="C56" s="70">
        <f>SUM('Spieltag 1:Spieltag 14'!C54)</f>
        <v>25855</v>
      </c>
      <c r="D56" s="70">
        <f>SUM('Spieltag 1:Spieltag 14'!D54)</f>
        <v>165</v>
      </c>
      <c r="E56" s="71">
        <f t="shared" si="3"/>
        <v>156.6969696969697</v>
      </c>
    </row>
    <row r="57" spans="1:5" ht="12.75">
      <c r="A57" s="69" t="str">
        <f>Basis!A60</f>
        <v>KRV 1</v>
      </c>
      <c r="B57" s="70">
        <f>SUM('Spieltag 1:Spieltag 14'!B60)</f>
        <v>60</v>
      </c>
      <c r="C57" s="70">
        <f>SUM('Spieltag 1:Spieltag 14'!C60)</f>
        <v>25235</v>
      </c>
      <c r="D57" s="70">
        <f>SUM('Spieltag 1:Spieltag 14'!D60)</f>
        <v>162</v>
      </c>
      <c r="E57" s="71">
        <f t="shared" si="3"/>
        <v>155.7716049382716</v>
      </c>
    </row>
    <row r="58" spans="1:5" ht="12.75">
      <c r="A58" s="69" t="str">
        <f>Basis!A58</f>
        <v>HAS 10</v>
      </c>
      <c r="B58" s="70">
        <f>SUM('Spieltag 1:Spieltag 14'!B58)</f>
        <v>56.5</v>
      </c>
      <c r="C58" s="70">
        <f>SUM('Spieltag 1:Spieltag 14'!C58)</f>
        <v>25360</v>
      </c>
      <c r="D58" s="70">
        <f>SUM('Spieltag 1:Spieltag 14'!D58)</f>
        <v>168</v>
      </c>
      <c r="E58" s="71">
        <f t="shared" si="3"/>
        <v>150.95238095238096</v>
      </c>
    </row>
    <row r="59" spans="1:5" ht="12.75">
      <c r="A59" s="69" t="str">
        <f>Basis!A55</f>
        <v>BWV 7</v>
      </c>
      <c r="B59" s="70">
        <f>SUM('Spieltag 1:Spieltag 14'!B55)</f>
        <v>53</v>
      </c>
      <c r="C59" s="70">
        <f>SUM('Spieltag 1:Spieltag 14'!C55)</f>
        <v>25357</v>
      </c>
      <c r="D59" s="70">
        <f>SUM('Spieltag 1:Spieltag 14'!D55)</f>
        <v>168</v>
      </c>
      <c r="E59" s="71">
        <f t="shared" si="3"/>
        <v>150.9345238095238</v>
      </c>
    </row>
    <row r="60" spans="1:5" ht="12.75">
      <c r="A60" s="69" t="str">
        <f>Basis!A59</f>
        <v>JH  3</v>
      </c>
      <c r="B60" s="70">
        <f>SUM('Spieltag 1:Spieltag 14'!B59)</f>
        <v>36.5</v>
      </c>
      <c r="C60" s="70">
        <f>SUM('Spieltag 1:Spieltag 14'!C59)</f>
        <v>24169</v>
      </c>
      <c r="D60" s="70">
        <f>SUM('Spieltag 1:Spieltag 14'!D59)</f>
        <v>162</v>
      </c>
      <c r="E60" s="71">
        <f t="shared" si="3"/>
        <v>149.19135802469137</v>
      </c>
    </row>
    <row r="61" spans="1:5" ht="12.75">
      <c r="A61" s="69">
        <f>Basis!A61</f>
      </c>
      <c r="B61" s="70">
        <f>SUM('Spieltag 1:Spieltag 14'!B61)</f>
        <v>0</v>
      </c>
      <c r="C61" s="70">
        <f>SUM('Spieltag 1:Spieltag 14'!C61)</f>
        <v>0</v>
      </c>
      <c r="D61" s="70">
        <f>SUM('Spieltag 1:Spieltag 14'!D61)</f>
        <v>0</v>
      </c>
      <c r="E61" s="71"/>
    </row>
    <row r="62" ht="12.75">
      <c r="E62" s="55"/>
    </row>
    <row r="63" ht="12.75">
      <c r="E63" s="55"/>
    </row>
    <row r="64" spans="1:5" ht="15.75">
      <c r="A64" s="56" t="s">
        <v>53</v>
      </c>
      <c r="C64" s="57" t="s">
        <v>21</v>
      </c>
      <c r="D64" s="58">
        <f>COUNT('Spieltag 1:Spieltag 14'!D67)</f>
        <v>14</v>
      </c>
      <c r="E64" s="55"/>
    </row>
    <row r="65" ht="12.75">
      <c r="E65" s="55"/>
    </row>
    <row r="66" spans="1:5" ht="12.75">
      <c r="A66" s="59" t="s">
        <v>0</v>
      </c>
      <c r="B66" s="60" t="s">
        <v>1</v>
      </c>
      <c r="C66" s="60" t="s">
        <v>2</v>
      </c>
      <c r="D66" s="60" t="s">
        <v>3</v>
      </c>
      <c r="E66" s="61" t="s">
        <v>4</v>
      </c>
    </row>
    <row r="67" spans="1:5" ht="12.75">
      <c r="A67" s="66" t="str">
        <f>Basis!A67</f>
        <v>DB  7</v>
      </c>
      <c r="B67" s="67">
        <f>SUM('Spieltag 1:Spieltag 14'!B67)</f>
        <v>105</v>
      </c>
      <c r="C67" s="67">
        <f>SUM('Spieltag 1:Spieltag 14'!C67)</f>
        <v>28524</v>
      </c>
      <c r="D67" s="67">
        <f>SUM('Spieltag 1:Spieltag 14'!D67)</f>
        <v>168</v>
      </c>
      <c r="E67" s="68">
        <f aca="true" t="shared" si="4" ref="E67:E74">C67/D67</f>
        <v>169.78571428571428</v>
      </c>
    </row>
    <row r="68" spans="1:5" ht="12.75">
      <c r="A68" s="69" t="str">
        <f>Basis!A69</f>
        <v>BAC 1</v>
      </c>
      <c r="B68" s="70">
        <f>SUM('Spieltag 1:Spieltag 14'!B69)</f>
        <v>73</v>
      </c>
      <c r="C68" s="70">
        <f>SUM('Spieltag 1:Spieltag 14'!C69)</f>
        <v>25745</v>
      </c>
      <c r="D68" s="70">
        <f>SUM('Spieltag 1:Spieltag 14'!D69)</f>
        <v>168</v>
      </c>
      <c r="E68" s="71">
        <f t="shared" si="4"/>
        <v>153.24404761904762</v>
      </c>
    </row>
    <row r="69" spans="1:5" ht="12.75">
      <c r="A69" s="69" t="str">
        <f>Basis!A70</f>
        <v>HHA 5</v>
      </c>
      <c r="B69" s="70">
        <f>SUM('Spieltag 1:Spieltag 14'!B70)</f>
        <v>72.5</v>
      </c>
      <c r="C69" s="70">
        <f>SUM('Spieltag 1:Spieltag 14'!C70)</f>
        <v>25513</v>
      </c>
      <c r="D69" s="70">
        <f>SUM('Spieltag 1:Spieltag 14'!D70)</f>
        <v>168</v>
      </c>
      <c r="E69" s="71">
        <f t="shared" si="4"/>
        <v>151.86309523809524</v>
      </c>
    </row>
    <row r="70" spans="1:5" ht="12.75">
      <c r="A70" s="69" t="str">
        <f>Basis!A68</f>
        <v>DRG 4</v>
      </c>
      <c r="B70" s="70">
        <f>SUM('Spieltag 1:Spieltag 14'!B68)</f>
        <v>69</v>
      </c>
      <c r="C70" s="70">
        <f>SUM('Spieltag 1:Spieltag 14'!C68)</f>
        <v>25186</v>
      </c>
      <c r="D70" s="70">
        <f>SUM('Spieltag 1:Spieltag 14'!D68)</f>
        <v>159</v>
      </c>
      <c r="E70" s="71">
        <f t="shared" si="4"/>
        <v>158.40251572327045</v>
      </c>
    </row>
    <row r="71" spans="1:5" ht="12.75">
      <c r="A71" s="69" t="str">
        <f>Basis!A72</f>
        <v>VTG 1</v>
      </c>
      <c r="B71" s="70">
        <f>SUM('Spieltag 1:Spieltag 14'!B72)</f>
        <v>54</v>
      </c>
      <c r="C71" s="70">
        <f>SUM('Spieltag 1:Spieltag 14'!C72)</f>
        <v>24206</v>
      </c>
      <c r="D71" s="70">
        <f>SUM('Spieltag 1:Spieltag 14'!D72)</f>
        <v>165</v>
      </c>
      <c r="E71" s="71">
        <f t="shared" si="4"/>
        <v>146.7030303030303</v>
      </c>
    </row>
    <row r="72" spans="1:5" ht="12.75">
      <c r="A72" s="69" t="str">
        <f>Basis!A71</f>
        <v>HLA 3</v>
      </c>
      <c r="B72" s="70">
        <f>SUM('Spieltag 1:Spieltag 14'!B71)</f>
        <v>52</v>
      </c>
      <c r="C72" s="70">
        <f>SUM('Spieltag 1:Spieltag 14'!C71)</f>
        <v>23879</v>
      </c>
      <c r="D72" s="70">
        <f>SUM('Spieltag 1:Spieltag 14'!D71)</f>
        <v>165</v>
      </c>
      <c r="E72" s="71">
        <f t="shared" si="4"/>
        <v>144.72121212121212</v>
      </c>
    </row>
    <row r="73" spans="1:5" ht="12.75">
      <c r="A73" s="69" t="str">
        <f>Basis!A73</f>
        <v>HVB 3</v>
      </c>
      <c r="B73" s="70">
        <f>SUM('Spieltag 1:Spieltag 14'!B73)</f>
        <v>48.5</v>
      </c>
      <c r="C73" s="70">
        <f>SUM('Spieltag 1:Spieltag 14'!C73)</f>
        <v>24159</v>
      </c>
      <c r="D73" s="70">
        <f>SUM('Spieltag 1:Spieltag 14'!D73)</f>
        <v>165</v>
      </c>
      <c r="E73" s="71">
        <f t="shared" si="4"/>
        <v>146.4181818181818</v>
      </c>
    </row>
    <row r="74" spans="1:5" ht="12.75">
      <c r="A74" s="69" t="str">
        <f>Basis!A74</f>
        <v>HAS 13</v>
      </c>
      <c r="B74" s="70">
        <f>SUM('Spieltag 1:Spieltag 14'!B74)</f>
        <v>30</v>
      </c>
      <c r="C74" s="70">
        <f>SUM('Spieltag 1:Spieltag 14'!C74)</f>
        <v>23484</v>
      </c>
      <c r="D74" s="70">
        <f>SUM('Spieltag 1:Spieltag 14'!D74)</f>
        <v>165</v>
      </c>
      <c r="E74" s="71">
        <f t="shared" si="4"/>
        <v>142.3272727272727</v>
      </c>
    </row>
    <row r="75" spans="1:5" ht="12.75">
      <c r="A75" s="69">
        <f>Basis!A75</f>
      </c>
      <c r="B75" s="70">
        <f>SUM('Spieltag 1:Spieltag 14'!B75)</f>
        <v>0</v>
      </c>
      <c r="C75" s="70">
        <f>SUM('Spieltag 1:Spieltag 14'!C75)</f>
        <v>0</v>
      </c>
      <c r="D75" s="70">
        <f>SUM('Spieltag 1:Spieltag 14'!D75)</f>
        <v>0</v>
      </c>
      <c r="E75" s="71"/>
    </row>
    <row r="76" spans="1:5" ht="12.75">
      <c r="A76" s="69">
        <f>Basis!A76</f>
      </c>
      <c r="B76" s="70">
        <f>SUM('Spieltag 1:Spieltag 14'!B76)</f>
        <v>0</v>
      </c>
      <c r="C76" s="70">
        <f>SUM('Spieltag 1:Spieltag 14'!C76)</f>
        <v>0</v>
      </c>
      <c r="D76" s="70">
        <f>SUM('Spieltag 1:Spieltag 14'!D76)</f>
        <v>0</v>
      </c>
      <c r="E76" s="71"/>
    </row>
    <row r="79" spans="1:5" ht="15.75">
      <c r="A79" s="56" t="s">
        <v>66</v>
      </c>
      <c r="C79" s="57" t="s">
        <v>21</v>
      </c>
      <c r="D79" s="58">
        <f>COUNT('Spieltag 1:Spieltag 14'!D82)</f>
        <v>14</v>
      </c>
      <c r="E79" s="55"/>
    </row>
    <row r="81" spans="1:5" ht="12.75">
      <c r="A81" s="31" t="s">
        <v>0</v>
      </c>
      <c r="B81" s="64" t="s">
        <v>1</v>
      </c>
      <c r="C81" s="64" t="s">
        <v>2</v>
      </c>
      <c r="D81" s="64" t="s">
        <v>3</v>
      </c>
      <c r="E81" s="65" t="s">
        <v>4</v>
      </c>
    </row>
    <row r="82" spans="1:5" ht="12.75">
      <c r="A82" s="66" t="str">
        <f>Basis!A82</f>
        <v>JUS 1</v>
      </c>
      <c r="B82" s="67">
        <f>SUM('Spieltag 1:Spieltag 14'!B82)</f>
        <v>123</v>
      </c>
      <c r="C82" s="67">
        <f>SUM('Spieltag 1:Spieltag 14'!C82)</f>
        <v>26078</v>
      </c>
      <c r="D82" s="67">
        <f>SUM('Spieltag 1:Spieltag 14'!D82)</f>
        <v>168</v>
      </c>
      <c r="E82" s="68">
        <f aca="true" t="shared" si="5" ref="E82:E90">C82/D82</f>
        <v>155.22619047619048</v>
      </c>
    </row>
    <row r="83" spans="1:5" ht="12.75">
      <c r="A83" s="69" t="str">
        <f>Basis!A84</f>
        <v>HHA 6</v>
      </c>
      <c r="B83" s="70">
        <f>SUM('Spieltag 1:Spieltag 14'!B84)</f>
        <v>81.5</v>
      </c>
      <c r="C83" s="70">
        <f>SUM('Spieltag 1:Spieltag 14'!C84)</f>
        <v>23323</v>
      </c>
      <c r="D83" s="70">
        <f>SUM('Spieltag 1:Spieltag 14'!D84)</f>
        <v>168</v>
      </c>
      <c r="E83" s="71">
        <f t="shared" si="5"/>
        <v>138.82738095238096</v>
      </c>
    </row>
    <row r="84" spans="1:5" ht="12.75">
      <c r="A84" s="69" t="str">
        <f>Basis!A88</f>
        <v>OIL 4</v>
      </c>
      <c r="B84" s="70">
        <f>SUM('Spieltag 1:Spieltag 14'!B88)</f>
        <v>80</v>
      </c>
      <c r="C84" s="70">
        <f>SUM('Spieltag 1:Spieltag 14'!C88)</f>
        <v>23485</v>
      </c>
      <c r="D84" s="70">
        <f>SUM('Spieltag 1:Spieltag 14'!D88)</f>
        <v>168</v>
      </c>
      <c r="E84" s="71">
        <f t="shared" si="5"/>
        <v>139.79166666666666</v>
      </c>
    </row>
    <row r="85" spans="1:5" ht="12.75">
      <c r="A85" s="69" t="str">
        <f>Basis!A87</f>
        <v>TK  2</v>
      </c>
      <c r="B85" s="70">
        <f>SUM('Spieltag 1:Spieltag 14'!B87)</f>
        <v>78.5</v>
      </c>
      <c r="C85" s="70">
        <f>SUM('Spieltag 1:Spieltag 14'!C87)</f>
        <v>20174</v>
      </c>
      <c r="D85" s="70">
        <f>SUM('Spieltag 1:Spieltag 14'!D87)</f>
        <v>141</v>
      </c>
      <c r="E85" s="71">
        <f t="shared" si="5"/>
        <v>143.07801418439718</v>
      </c>
    </row>
    <row r="86" spans="1:5" ht="12.75">
      <c r="A86" s="69" t="str">
        <f>Basis!A83</f>
        <v>SID 8</v>
      </c>
      <c r="B86" s="70">
        <f>SUM('Spieltag 1:Spieltag 14'!B83)</f>
        <v>74</v>
      </c>
      <c r="C86" s="70">
        <f>SUM('Spieltag 1:Spieltag 14'!C83)</f>
        <v>20141</v>
      </c>
      <c r="D86" s="70">
        <f>SUM('Spieltag 1:Spieltag 14'!D83)</f>
        <v>141</v>
      </c>
      <c r="E86" s="71">
        <f t="shared" si="5"/>
        <v>142.84397163120568</v>
      </c>
    </row>
    <row r="87" spans="1:5" ht="12.75">
      <c r="A87" s="69" t="str">
        <f>Basis!A86</f>
        <v>AST 4</v>
      </c>
      <c r="B87" s="70">
        <f>SUM('Spieltag 1:Spieltag 14'!B86)</f>
        <v>63.5</v>
      </c>
      <c r="C87" s="70">
        <f>SUM('Spieltag 1:Spieltag 14'!C86)</f>
        <v>22604</v>
      </c>
      <c r="D87" s="70">
        <f>SUM('Spieltag 1:Spieltag 14'!D86)</f>
        <v>168</v>
      </c>
      <c r="E87" s="71">
        <f t="shared" si="5"/>
        <v>134.54761904761904</v>
      </c>
    </row>
    <row r="88" spans="1:5" ht="12.75">
      <c r="A88" s="69" t="str">
        <f>Basis!A90</f>
        <v>CIT 2</v>
      </c>
      <c r="B88" s="70">
        <f>SUM('Spieltag 1:Spieltag 14'!B90)</f>
        <v>50.5</v>
      </c>
      <c r="C88" s="70">
        <f>SUM('Spieltag 1:Spieltag 14'!C90)</f>
        <v>21855</v>
      </c>
      <c r="D88" s="70">
        <f>SUM('Spieltag 1:Spieltag 14'!D90)</f>
        <v>168</v>
      </c>
      <c r="E88" s="71">
        <f t="shared" si="5"/>
        <v>130.08928571428572</v>
      </c>
    </row>
    <row r="89" spans="1:5" ht="12.75">
      <c r="A89" s="69" t="str">
        <f>Basis!A89</f>
        <v>LEX 2</v>
      </c>
      <c r="B89" s="70">
        <f>SUM('Spieltag 1:Spieltag 14'!B89)</f>
        <v>38</v>
      </c>
      <c r="C89" s="70">
        <f>SUM('Spieltag 1:Spieltag 14'!C89)</f>
        <v>20532</v>
      </c>
      <c r="D89" s="70">
        <f>SUM('Spieltag 1:Spieltag 14'!D89)</f>
        <v>162</v>
      </c>
      <c r="E89" s="71">
        <f t="shared" si="5"/>
        <v>126.74074074074075</v>
      </c>
    </row>
    <row r="90" spans="1:5" ht="12.75">
      <c r="A90" s="69" t="str">
        <f>Basis!A85</f>
        <v>DKY 2</v>
      </c>
      <c r="B90" s="70">
        <f>SUM('Spieltag 1:Spieltag 14'!B85)</f>
        <v>32</v>
      </c>
      <c r="C90" s="70">
        <f>SUM('Spieltag 1:Spieltag 14'!C85)</f>
        <v>15494</v>
      </c>
      <c r="D90" s="70">
        <f>SUM('Spieltag 1:Spieltag 14'!D85)</f>
        <v>123</v>
      </c>
      <c r="E90" s="71">
        <f t="shared" si="5"/>
        <v>125.96747967479675</v>
      </c>
    </row>
    <row r="91" spans="1:5" ht="12.75">
      <c r="A91" s="69">
        <f>Basis!A91</f>
      </c>
      <c r="B91" s="70">
        <f>SUM('Spieltag 1:Spieltag 14'!B91)</f>
        <v>0</v>
      </c>
      <c r="C91" s="70">
        <f>SUM('Spieltag 1:Spieltag 14'!C91)</f>
        <v>0</v>
      </c>
      <c r="D91" s="70">
        <f>SUM('Spieltag 1:Spieltag 14'!D91)</f>
        <v>0</v>
      </c>
      <c r="E91" s="71"/>
    </row>
    <row r="94" spans="1:5" ht="15.75">
      <c r="A94" s="56" t="s">
        <v>67</v>
      </c>
      <c r="C94" s="57" t="s">
        <v>21</v>
      </c>
      <c r="D94" s="58">
        <f>COUNT('Spieltag 1:Spieltag 14'!D97)</f>
        <v>14</v>
      </c>
      <c r="E94" s="55"/>
    </row>
    <row r="95" ht="12.75">
      <c r="E95" s="55"/>
    </row>
    <row r="96" spans="1:5" ht="12.75">
      <c r="A96" s="59" t="s">
        <v>0</v>
      </c>
      <c r="B96" s="60" t="s">
        <v>1</v>
      </c>
      <c r="C96" s="60" t="s">
        <v>2</v>
      </c>
      <c r="D96" s="60" t="s">
        <v>3</v>
      </c>
      <c r="E96" s="61" t="s">
        <v>4</v>
      </c>
    </row>
    <row r="97" spans="1:5" ht="12.75">
      <c r="A97" s="66" t="str">
        <f>Basis!A99</f>
        <v>TA  1</v>
      </c>
      <c r="B97" s="67">
        <f>SUM('Spieltag 1:Spieltag 14'!B99)</f>
        <v>131</v>
      </c>
      <c r="C97" s="67">
        <f>SUM('Spieltag 1:Spieltag 14'!C99)</f>
        <v>26411</v>
      </c>
      <c r="D97" s="67">
        <f>SUM('Spieltag 1:Spieltag 14'!D99)</f>
        <v>168</v>
      </c>
      <c r="E97" s="68">
        <f aca="true" t="shared" si="6" ref="E97:E106">C97/D97</f>
        <v>157.20833333333334</v>
      </c>
    </row>
    <row r="98" spans="1:5" ht="12.75">
      <c r="A98" s="69" t="str">
        <f>Basis!A97</f>
        <v>NA  4</v>
      </c>
      <c r="B98" s="70">
        <f>SUM('Spieltag 1:Spieltag 14'!B97)</f>
        <v>104</v>
      </c>
      <c r="C98" s="70">
        <f>SUM('Spieltag 1:Spieltag 14'!C97)</f>
        <v>24361</v>
      </c>
      <c r="D98" s="70">
        <f>SUM('Spieltag 1:Spieltag 14'!D97)</f>
        <v>162</v>
      </c>
      <c r="E98" s="71">
        <f t="shared" si="6"/>
        <v>150.37654320987653</v>
      </c>
    </row>
    <row r="99" spans="1:5" ht="12.75">
      <c r="A99" s="69" t="str">
        <f>Basis!A104</f>
        <v>SGS 4</v>
      </c>
      <c r="B99" s="70">
        <f>SUM('Spieltag 1:Spieltag 14'!B104)</f>
        <v>93</v>
      </c>
      <c r="C99" s="70">
        <f>SUM('Spieltag 1:Spieltag 14'!C104)</f>
        <v>23972</v>
      </c>
      <c r="D99" s="70">
        <f>SUM('Spieltag 1:Spieltag 14'!D104)</f>
        <v>168</v>
      </c>
      <c r="E99" s="71">
        <f t="shared" si="6"/>
        <v>142.6904761904762</v>
      </c>
    </row>
    <row r="100" spans="1:5" ht="12.75">
      <c r="A100" s="69" t="str">
        <f>Basis!A103</f>
        <v>ESW 4</v>
      </c>
      <c r="B100" s="70">
        <f>SUM('Spieltag 1:Spieltag 14'!B103)</f>
        <v>88</v>
      </c>
      <c r="C100" s="70">
        <f>SUM('Spieltag 1:Spieltag 14'!C103)</f>
        <v>23580</v>
      </c>
      <c r="D100" s="70">
        <f>SUM('Spieltag 1:Spieltag 14'!D103)</f>
        <v>168</v>
      </c>
      <c r="E100" s="71">
        <f t="shared" si="6"/>
        <v>140.35714285714286</v>
      </c>
    </row>
    <row r="101" spans="1:5" ht="12.75">
      <c r="A101" s="69" t="str">
        <f>Basis!A102</f>
        <v>HHA 7</v>
      </c>
      <c r="B101" s="70">
        <f>SUM('Spieltag 1:Spieltag 14'!B102)</f>
        <v>78</v>
      </c>
      <c r="C101" s="70">
        <f>SUM('Spieltag 1:Spieltag 14'!C102)</f>
        <v>23200</v>
      </c>
      <c r="D101" s="70">
        <f>SUM('Spieltag 1:Spieltag 14'!D102)</f>
        <v>168</v>
      </c>
      <c r="E101" s="71">
        <f t="shared" si="6"/>
        <v>138.0952380952381</v>
      </c>
    </row>
    <row r="102" spans="1:5" ht="12.75">
      <c r="A102" s="69" t="str">
        <f>Basis!A101</f>
        <v>GG  1</v>
      </c>
      <c r="B102" s="70">
        <f>SUM('Spieltag 1:Spieltag 14'!B101)</f>
        <v>74.5</v>
      </c>
      <c r="C102" s="70">
        <f>SUM('Spieltag 1:Spieltag 14'!C101)</f>
        <v>22829</v>
      </c>
      <c r="D102" s="70">
        <f>SUM('Spieltag 1:Spieltag 14'!D101)</f>
        <v>168</v>
      </c>
      <c r="E102" s="71">
        <f t="shared" si="6"/>
        <v>135.88690476190476</v>
      </c>
    </row>
    <row r="103" spans="1:5" ht="12.75">
      <c r="A103" s="69" t="str">
        <f>Basis!A98</f>
        <v>HVB 4</v>
      </c>
      <c r="B103" s="70">
        <f>SUM('Spieltag 1:Spieltag 14'!B98)</f>
        <v>66.5</v>
      </c>
      <c r="C103" s="70">
        <f>SUM('Spieltag 1:Spieltag 14'!C98)</f>
        <v>22359</v>
      </c>
      <c r="D103" s="70">
        <f>SUM('Spieltag 1:Spieltag 14'!D98)</f>
        <v>168</v>
      </c>
      <c r="E103" s="71">
        <f t="shared" si="6"/>
        <v>133.08928571428572</v>
      </c>
    </row>
    <row r="104" spans="1:5" ht="12.75">
      <c r="A104" s="69" t="str">
        <f>Basis!A100</f>
        <v>G+J 4</v>
      </c>
      <c r="B104" s="70">
        <f>SUM('Spieltag 1:Spieltag 14'!B100)</f>
        <v>65.5</v>
      </c>
      <c r="C104" s="70">
        <f>SUM('Spieltag 1:Spieltag 14'!C100)</f>
        <v>22233</v>
      </c>
      <c r="D104" s="70">
        <f>SUM('Spieltag 1:Spieltag 14'!D100)</f>
        <v>168</v>
      </c>
      <c r="E104" s="71">
        <f t="shared" si="6"/>
        <v>132.33928571428572</v>
      </c>
    </row>
    <row r="105" spans="1:5" ht="12.75">
      <c r="A105" s="69" t="str">
        <f>Basis!A105</f>
        <v>DRG 5</v>
      </c>
      <c r="B105" s="70">
        <f>SUM('Spieltag 1:Spieltag 14'!B105)</f>
        <v>18.5</v>
      </c>
      <c r="C105" s="70">
        <f>SUM('Spieltag 1:Spieltag 14'!C105)</f>
        <v>13857</v>
      </c>
      <c r="D105" s="70">
        <f>SUM('Spieltag 1:Spieltag 14'!D105)</f>
        <v>123</v>
      </c>
      <c r="E105" s="71">
        <f t="shared" si="6"/>
        <v>112.65853658536585</v>
      </c>
    </row>
    <row r="106" spans="1:5" ht="12.75">
      <c r="A106" s="69" t="str">
        <f>Basis!A106</f>
        <v>LEX 1</v>
      </c>
      <c r="B106" s="70">
        <f>SUM('Spieltag 1:Spieltag 14'!B106)</f>
        <v>16</v>
      </c>
      <c r="C106" s="70">
        <f>SUM('Spieltag 1:Spieltag 14'!C106)</f>
        <v>10414</v>
      </c>
      <c r="D106" s="70">
        <f>SUM('Spieltag 1:Spieltag 14'!D106)</f>
        <v>93</v>
      </c>
      <c r="E106" s="71">
        <f t="shared" si="6"/>
        <v>111.97849462365592</v>
      </c>
    </row>
  </sheetData>
  <sheetProtection sheet="1" objects="1" scenarios="1"/>
  <printOptions/>
  <pageMargins left="0.787401575" right="0.787401575" top="0.18" bottom="0.56" header="0.17" footer="0.25"/>
  <pageSetup fitToHeight="1" fitToWidth="1" horizontalDpi="600" verticalDpi="6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E108"/>
  <sheetViews>
    <sheetView zoomScale="102" zoomScaleNormal="102" zoomScalePageLayoutView="0" workbookViewId="0" topLeftCell="A1">
      <selection activeCell="J42" sqref="J42"/>
    </sheetView>
  </sheetViews>
  <sheetFormatPr defaultColWidth="11.421875" defaultRowHeight="12.75"/>
  <cols>
    <col min="1" max="1" width="12.7109375" style="0" bestFit="1" customWidth="1"/>
    <col min="7" max="7" width="3.8515625" style="0" customWidth="1"/>
  </cols>
  <sheetData>
    <row r="1" ht="12.75">
      <c r="A1" t="s">
        <v>15</v>
      </c>
    </row>
    <row r="4" spans="1:2" ht="15.75">
      <c r="A4" s="2" t="s">
        <v>30</v>
      </c>
      <c r="B4" t="s">
        <v>86</v>
      </c>
    </row>
    <row r="6" spans="1:5" ht="12.75">
      <c r="A6" s="3" t="s">
        <v>0</v>
      </c>
      <c r="B6" s="11" t="str">
        <f>Basis!B4</f>
        <v>OS</v>
      </c>
      <c r="C6" s="11" t="str">
        <f>Basis!C4</f>
        <v>WB</v>
      </c>
      <c r="D6" s="11" t="str">
        <f>Basis!D4</f>
        <v>OT</v>
      </c>
      <c r="E6" s="11" t="str">
        <f>Basis!E4</f>
        <v>WA</v>
      </c>
    </row>
    <row r="7" spans="1:5" ht="12.75">
      <c r="A7" s="6" t="str">
        <f>Basis!A7</f>
        <v>BWV 2</v>
      </c>
      <c r="B7" s="12">
        <f>IF(Basis!B7="","",AVERAGE(Basis!B7,Basis!F7,Basis!J7,Basis!N7))</f>
        <v>193.45833333333334</v>
      </c>
      <c r="C7" s="12">
        <f>IF(Basis!C7="","",AVERAGE(Basis!C7,Basis!G7,Basis!K7,Basis!O7))</f>
        <v>180.97916666666669</v>
      </c>
      <c r="D7" s="12">
        <f>IF(Basis!D7="","",AVERAGE(Basis!D7,Basis!H7,Basis!L7,Basis!P7))</f>
        <v>179.25</v>
      </c>
      <c r="E7" s="12">
        <f>IF(Basis!E7="","",AVERAGE(Basis!E7,Basis!I7,Basis!M7,Basis!Q7))</f>
        <v>187</v>
      </c>
    </row>
    <row r="8" spans="1:5" ht="12.75">
      <c r="A8" s="6" t="str">
        <f>Basis!A8</f>
        <v>DA  1</v>
      </c>
      <c r="B8" s="12">
        <f>IF(Basis!B8="","",AVERAGE(Basis!B8,Basis!F8,Basis!J8,Basis!N8))</f>
        <v>190.54166666666669</v>
      </c>
      <c r="C8" s="12">
        <f>IF(Basis!C8="","",AVERAGE(Basis!C8,Basis!G8,Basis!K8,Basis!O8))</f>
        <v>184.27083333333334</v>
      </c>
      <c r="D8" s="12">
        <f>IF(Basis!D8="","",AVERAGE(Basis!D8,Basis!H8,Basis!L8,Basis!P8))</f>
        <v>165</v>
      </c>
      <c r="E8" s="12">
        <f>IF(Basis!E8="","",AVERAGE(Basis!E8,Basis!I8,Basis!M8,Basis!Q8))</f>
        <v>194.69444444444446</v>
      </c>
    </row>
    <row r="9" spans="1:5" ht="12.75">
      <c r="A9" s="6" t="str">
        <f>Basis!A9</f>
        <v>SID 1</v>
      </c>
      <c r="B9" s="12">
        <f>IF(Basis!B9="","",AVERAGE(Basis!B9,Basis!F9,Basis!J9,Basis!N9))</f>
        <v>188.72916666666669</v>
      </c>
      <c r="C9" s="12">
        <f>IF(Basis!C9="","",AVERAGE(Basis!C9,Basis!G9,Basis!K9,Basis!O9))</f>
        <v>174.35416666666666</v>
      </c>
      <c r="D9" s="12">
        <f>IF(Basis!D9="","",AVERAGE(Basis!D9,Basis!H9,Basis!L9,Basis!P9))</f>
        <v>164.41666666666666</v>
      </c>
      <c r="E9" s="12">
        <f>IF(Basis!E9="","",AVERAGE(Basis!E9,Basis!I9,Basis!M9,Basis!Q9))</f>
        <v>175.7222222222222</v>
      </c>
    </row>
    <row r="10" spans="1:5" ht="12.75">
      <c r="A10" s="6" t="str">
        <f>Basis!A10</f>
        <v>TCH 1</v>
      </c>
      <c r="B10" s="12">
        <f>IF(Basis!B10="","",AVERAGE(Basis!B10,Basis!F10,Basis!J10,Basis!N10))</f>
        <v>188.8125</v>
      </c>
      <c r="C10" s="12">
        <f>IF(Basis!C10="","",AVERAGE(Basis!C10,Basis!G10,Basis!K10,Basis!O10))</f>
        <v>179.64583333333334</v>
      </c>
      <c r="D10" s="12">
        <f>IF(Basis!D10="","",AVERAGE(Basis!D10,Basis!H10,Basis!L10,Basis!P10))</f>
        <v>189.91666666666666</v>
      </c>
      <c r="E10" s="12">
        <f>IF(Basis!E10="","",AVERAGE(Basis!E10,Basis!I10,Basis!M10,Basis!Q10))</f>
        <v>188.1388888888889</v>
      </c>
    </row>
    <row r="11" spans="1:5" ht="12.75">
      <c r="A11" s="6" t="str">
        <f>Basis!A11</f>
        <v>HOL 1</v>
      </c>
      <c r="B11" s="12">
        <f>IF(Basis!B11="","",AVERAGE(Basis!B11,Basis!F11,Basis!J11,Basis!N11))</f>
        <v>192.25000000000003</v>
      </c>
      <c r="C11" s="12">
        <f>IF(Basis!C11="","",AVERAGE(Basis!C11,Basis!G11,Basis!K11,Basis!O11))</f>
        <v>183.04166666666666</v>
      </c>
      <c r="D11" s="12">
        <f>IF(Basis!D11="","",AVERAGE(Basis!D11,Basis!H11,Basis!L11,Basis!P11))</f>
        <v>178.05555555555557</v>
      </c>
      <c r="E11" s="12">
        <f>IF(Basis!E11="","",AVERAGE(Basis!E11,Basis!I11,Basis!M11,Basis!Q11))</f>
        <v>181.30555555555554</v>
      </c>
    </row>
    <row r="12" spans="1:5" ht="12.75">
      <c r="A12" s="6" t="str">
        <f>Basis!A12</f>
        <v>AIR 1</v>
      </c>
      <c r="B12" s="12">
        <f>IF(Basis!B12="","",AVERAGE(Basis!B12,Basis!F12,Basis!J12,Basis!N12))</f>
        <v>186.79166666666666</v>
      </c>
      <c r="C12" s="12">
        <f>IF(Basis!C12="","",AVERAGE(Basis!C12,Basis!G12,Basis!K12,Basis!O12))</f>
        <v>178.6875</v>
      </c>
      <c r="D12" s="12">
        <f>IF(Basis!D12="","",AVERAGE(Basis!D12,Basis!H12,Basis!L12,Basis!P12))</f>
        <v>172.86111111111111</v>
      </c>
      <c r="E12" s="12">
        <f>IF(Basis!E12="","",AVERAGE(Basis!E12,Basis!I12,Basis!M12,Basis!Q12))</f>
        <v>182.63888888888889</v>
      </c>
    </row>
    <row r="13" spans="1:5" ht="12.75">
      <c r="A13" s="6" t="str">
        <f>Basis!A13</f>
        <v>ALL 1</v>
      </c>
      <c r="B13" s="12">
        <f>IF(Basis!B13="","",AVERAGE(Basis!B13,Basis!F13,Basis!J13,Basis!N13))</f>
        <v>176.20833333333334</v>
      </c>
      <c r="C13" s="12">
        <f>IF(Basis!C13="","",AVERAGE(Basis!C13,Basis!G13,Basis!K13,Basis!O13))</f>
        <v>167.16666666666669</v>
      </c>
      <c r="D13" s="12">
        <f>IF(Basis!D13="","",AVERAGE(Basis!D13,Basis!H13,Basis!L13,Basis!P13))</f>
        <v>170.86111111111111</v>
      </c>
      <c r="E13" s="12">
        <f>IF(Basis!E13="","",AVERAGE(Basis!E13,Basis!I13,Basis!M13,Basis!Q13))</f>
        <v>174.30555555555554</v>
      </c>
    </row>
    <row r="14" spans="1:5" ht="12.75">
      <c r="A14" s="6" t="str">
        <f>Basis!A14</f>
        <v>ESW 1</v>
      </c>
      <c r="B14" s="12">
        <f>IF(Basis!B14="","",AVERAGE(Basis!B14,Basis!F14,Basis!J14,Basis!N14))</f>
        <v>171.22916666666666</v>
      </c>
      <c r="C14" s="12">
        <f>IF(Basis!C14="","",AVERAGE(Basis!C14,Basis!G14,Basis!K14,Basis!O14))</f>
        <v>166.10416666666666</v>
      </c>
      <c r="D14" s="12">
        <f>IF(Basis!D14="","",AVERAGE(Basis!D14,Basis!H14,Basis!L14,Basis!P14))</f>
        <v>158.75</v>
      </c>
      <c r="E14" s="12">
        <f>IF(Basis!E14="","",AVERAGE(Basis!E14,Basis!I14,Basis!M14,Basis!Q14))</f>
        <v>171.9722222222222</v>
      </c>
    </row>
    <row r="15" spans="1:5" ht="12.75">
      <c r="A15" s="6" t="str">
        <f>Basis!A15</f>
        <v>BVT 3</v>
      </c>
      <c r="B15" s="12">
        <f>IF(Basis!B15="","",AVERAGE(Basis!B15,Basis!F15,Basis!J15,Basis!N15))</f>
        <v>178.20833333333334</v>
      </c>
      <c r="C15" s="12">
        <f>IF(Basis!C15="","",AVERAGE(Basis!C15,Basis!G15,Basis!K15,Basis!O15))</f>
        <v>176.08333333333334</v>
      </c>
      <c r="D15" s="12">
        <f>IF(Basis!D15="","",AVERAGE(Basis!D15,Basis!H15,Basis!L15,Basis!P15))</f>
        <v>170.61111111111111</v>
      </c>
      <c r="E15" s="12">
        <f>IF(Basis!E15="","",AVERAGE(Basis!E15,Basis!I15,Basis!M15,Basis!Q15))</f>
        <v>170.30555555555554</v>
      </c>
    </row>
    <row r="16" spans="1:5" ht="12.75">
      <c r="A16" s="6" t="str">
        <f>Basis!A16</f>
        <v>HHA 1</v>
      </c>
      <c r="B16" s="12">
        <f>IF(Basis!B16="","",AVERAGE(Basis!B16,Basis!F16,Basis!J16,Basis!N16))</f>
        <v>187.99999999999997</v>
      </c>
      <c r="C16" s="12">
        <f>IF(Basis!C16="","",AVERAGE(Basis!C16,Basis!G16,Basis!K16,Basis!O16))</f>
        <v>193.95833333333334</v>
      </c>
      <c r="D16" s="12">
        <f>IF(Basis!D16="","",AVERAGE(Basis!D16,Basis!H16,Basis!L16,Basis!P16))</f>
        <v>182.6111111111111</v>
      </c>
      <c r="E16" s="12">
        <f>IF(Basis!E16="","",AVERAGE(Basis!E16,Basis!I16,Basis!M16,Basis!Q16))</f>
        <v>185.38888888888889</v>
      </c>
    </row>
    <row r="17" spans="1:5" ht="13.5" thickBot="1">
      <c r="A17" t="s">
        <v>20</v>
      </c>
      <c r="B17" s="13">
        <f>IF(SUM(B7:B16)=0,"",AVERAGE(B7:B16))</f>
        <v>185.42291666666668</v>
      </c>
      <c r="C17" s="13">
        <f>IF(SUM(C7:C16)=0,"",AVERAGE(C7:C16))</f>
        <v>178.42916666666665</v>
      </c>
      <c r="D17" s="13">
        <f>IF(SUM(D7:D16)=0,"",AVERAGE(D7:D16))</f>
        <v>173.23333333333332</v>
      </c>
      <c r="E17" s="13">
        <f>IF(SUM(E7:E16)=0,"",AVERAGE(E7:E16))</f>
        <v>181.14722222222224</v>
      </c>
    </row>
    <row r="18" ht="13.5" thickTop="1"/>
    <row r="19" spans="1:2" ht="15.75">
      <c r="A19" s="2" t="s">
        <v>14</v>
      </c>
      <c r="B19" t="s">
        <v>87</v>
      </c>
    </row>
    <row r="21" spans="1:5" ht="12.75">
      <c r="A21" s="3" t="s">
        <v>0</v>
      </c>
      <c r="B21" s="11" t="str">
        <f>Basis!B19</f>
        <v>OS</v>
      </c>
      <c r="C21" s="11" t="str">
        <f>Basis!C19</f>
        <v>WB</v>
      </c>
      <c r="D21" s="11" t="str">
        <f>Basis!D19</f>
        <v>OT</v>
      </c>
      <c r="E21" s="11" t="str">
        <f>Basis!E19</f>
        <v>WA</v>
      </c>
    </row>
    <row r="22" spans="1:5" ht="12.75">
      <c r="A22" s="6" t="str">
        <f>Basis!A22</f>
        <v>BBK 1</v>
      </c>
      <c r="B22" s="12">
        <f>IF(Basis!B22="","",AVERAGE(Basis!B22,Basis!F22,Basis!J22,Basis!N22))</f>
        <v>176.375</v>
      </c>
      <c r="C22" s="12">
        <f>IF(Basis!C22="","",AVERAGE(Basis!C22,Basis!G22,Basis!K22,Basis!O22))</f>
        <v>180.45833333333331</v>
      </c>
      <c r="D22" s="12">
        <f>IF(Basis!D22="","",AVERAGE(Basis!D22,Basis!H22,Basis!L22,Basis!P22))</f>
        <v>184.52777777777774</v>
      </c>
      <c r="E22" s="12">
        <f>IF(Basis!E22="","",AVERAGE(Basis!E22,Basis!I22,Basis!M22,Basis!Q22))</f>
        <v>160.86111111111111</v>
      </c>
    </row>
    <row r="23" spans="1:5" ht="12.75">
      <c r="A23" s="6" t="str">
        <f>Basis!A23</f>
        <v>BWV 3</v>
      </c>
      <c r="B23" s="12">
        <f>IF(Basis!B23="","",AVERAGE(Basis!B23,Basis!F23,Basis!J23,Basis!N23))</f>
        <v>175.89583333333334</v>
      </c>
      <c r="C23" s="12">
        <f>IF(Basis!C23="","",AVERAGE(Basis!C23,Basis!G23,Basis!K23,Basis!O23))</f>
        <v>173.75</v>
      </c>
      <c r="D23" s="12">
        <f>IF(Basis!D23="","",AVERAGE(Basis!D23,Basis!H23,Basis!L23,Basis!P23))</f>
        <v>176.13888888888889</v>
      </c>
      <c r="E23" s="12">
        <f>IF(Basis!E23="","",AVERAGE(Basis!E23,Basis!I23,Basis!M23,Basis!Q23))</f>
        <v>180.8888888888889</v>
      </c>
    </row>
    <row r="24" spans="1:5" ht="12.75">
      <c r="A24" s="6" t="str">
        <f>Basis!A24</f>
        <v>BVT 2</v>
      </c>
      <c r="B24" s="12">
        <f>IF(Basis!B24="","",AVERAGE(Basis!B24,Basis!F24,Basis!J24,Basis!N24))</f>
        <v>177.58333333333334</v>
      </c>
      <c r="C24" s="12">
        <f>IF(Basis!C24="","",AVERAGE(Basis!C24,Basis!G24,Basis!K24,Basis!O24))</f>
        <v>194.93749999999997</v>
      </c>
      <c r="D24" s="12">
        <f>IF(Basis!D24="","",AVERAGE(Basis!D24,Basis!H24,Basis!L24,Basis!P24))</f>
        <v>180.7777777777778</v>
      </c>
      <c r="E24" s="12">
        <f>IF(Basis!E24="","",AVERAGE(Basis!E24,Basis!I24,Basis!M24,Basis!Q24))</f>
        <v>184</v>
      </c>
    </row>
    <row r="25" spans="1:5" ht="12.75">
      <c r="A25" s="6" t="str">
        <f>Basis!A25</f>
        <v>P13 1</v>
      </c>
      <c r="B25" s="12">
        <f>IF(Basis!B25="","",AVERAGE(Basis!B25,Basis!F25,Basis!J25,Basis!N25))</f>
        <v>173.60416666666669</v>
      </c>
      <c r="C25" s="12">
        <f>IF(Basis!C25="","",AVERAGE(Basis!C25,Basis!G25,Basis!K25,Basis!O25))</f>
        <v>172.70833333333331</v>
      </c>
      <c r="D25" s="12">
        <f>IF(Basis!D25="","",AVERAGE(Basis!D25,Basis!H25,Basis!L25,Basis!P25))</f>
        <v>174.66666666666666</v>
      </c>
      <c r="E25" s="12">
        <f>IF(Basis!E25="","",AVERAGE(Basis!E25,Basis!I25,Basis!M25,Basis!Q25))</f>
        <v>163.05555555555554</v>
      </c>
    </row>
    <row r="26" spans="1:5" ht="12.75">
      <c r="A26" s="6" t="str">
        <f>Basis!A26</f>
        <v>JH  1</v>
      </c>
      <c r="B26" s="12">
        <f>IF(Basis!B26="","",AVERAGE(Basis!B26,Basis!F26,Basis!J26,Basis!N26))</f>
        <v>177.20833333333334</v>
      </c>
      <c r="C26" s="12">
        <f>IF(Basis!C26="","",AVERAGE(Basis!C26,Basis!G26,Basis!K26,Basis!O26))</f>
        <v>173.20833333333334</v>
      </c>
      <c r="D26" s="12">
        <f>IF(Basis!D26="","",AVERAGE(Basis!D26,Basis!H26,Basis!L26,Basis!P26))</f>
        <v>174.55555555555557</v>
      </c>
      <c r="E26" s="12">
        <f>IF(Basis!E26="","",AVERAGE(Basis!E26,Basis!I26,Basis!M26,Basis!Q26))</f>
        <v>165.08333333333334</v>
      </c>
    </row>
    <row r="27" spans="1:5" ht="12.75">
      <c r="A27" s="6" t="str">
        <f>Basis!A27</f>
        <v>WLW 1</v>
      </c>
      <c r="B27" s="12">
        <f>IF(Basis!B27="","",AVERAGE(Basis!B27,Basis!F27,Basis!J27,Basis!N27))</f>
        <v>176.1875</v>
      </c>
      <c r="C27" s="12">
        <f>IF(Basis!C27="","",AVERAGE(Basis!C27,Basis!G27,Basis!K27,Basis!O27))</f>
        <v>175.125</v>
      </c>
      <c r="D27" s="12">
        <f>IF(Basis!D27="","",AVERAGE(Basis!D27,Basis!H27,Basis!L27,Basis!P27))</f>
        <v>170.41666666666666</v>
      </c>
      <c r="E27" s="12">
        <f>IF(Basis!E27="","",AVERAGE(Basis!E27,Basis!I27,Basis!M27,Basis!Q27))</f>
        <v>167.2222222222222</v>
      </c>
    </row>
    <row r="28" spans="1:5" ht="12.75">
      <c r="A28" s="6" t="str">
        <f>Basis!A28</f>
        <v>HHA 2</v>
      </c>
      <c r="B28" s="12">
        <f>IF(Basis!B28="","",AVERAGE(Basis!B28,Basis!F28,Basis!J28,Basis!N28))</f>
        <v>183.77083333333334</v>
      </c>
      <c r="C28" s="12">
        <f>IF(Basis!C28="","",AVERAGE(Basis!C28,Basis!G28,Basis!K28,Basis!O28))</f>
        <v>175.83333333333334</v>
      </c>
      <c r="D28" s="12">
        <f>IF(Basis!D28="","",AVERAGE(Basis!D28,Basis!H28,Basis!L28,Basis!P28))</f>
        <v>176.52777777777774</v>
      </c>
      <c r="E28" s="12">
        <f>IF(Basis!E28="","",AVERAGE(Basis!E28,Basis!I28,Basis!M28,Basis!Q28))</f>
        <v>184.69444444444446</v>
      </c>
    </row>
    <row r="29" spans="1:5" ht="12.75">
      <c r="A29" s="6" t="str">
        <f>Basis!A29</f>
        <v>EG  1</v>
      </c>
      <c r="B29" s="12">
        <f>IF(Basis!B29="","",AVERAGE(Basis!B29,Basis!F29,Basis!J29,Basis!N29))</f>
        <v>169.83333333333334</v>
      </c>
      <c r="C29" s="12">
        <f>IF(Basis!C29="","",AVERAGE(Basis!C29,Basis!G29,Basis!K29,Basis!O29))</f>
        <v>170.22916666666669</v>
      </c>
      <c r="D29" s="12">
        <f>IF(Basis!D29="","",AVERAGE(Basis!D29,Basis!H29,Basis!L29,Basis!P29))</f>
        <v>168.44444444444446</v>
      </c>
      <c r="E29" s="12">
        <f>IF(Basis!E29="","",AVERAGE(Basis!E29,Basis!I29,Basis!M29,Basis!Q29))</f>
        <v>172.58333333333334</v>
      </c>
    </row>
    <row r="30" spans="1:5" ht="12.75">
      <c r="A30" s="6" t="str">
        <f>Basis!A30</f>
        <v>VEH 2</v>
      </c>
      <c r="B30" s="12">
        <f>IF(Basis!B30="","",AVERAGE(Basis!B30,Basis!F30,Basis!J30,Basis!N30))</f>
        <v>174.35416666666666</v>
      </c>
      <c r="C30" s="12">
        <f>IF(Basis!C30="","",AVERAGE(Basis!C30,Basis!G30,Basis!K30,Basis!O30))</f>
        <v>176.14583333333334</v>
      </c>
      <c r="D30" s="12">
        <f>IF(Basis!D30="","",AVERAGE(Basis!D30,Basis!H30,Basis!L30,Basis!P30))</f>
        <v>171.8888888888889</v>
      </c>
      <c r="E30" s="12">
        <f>IF(Basis!E30="","",AVERAGE(Basis!E30,Basis!I30,Basis!M30,Basis!Q30))</f>
        <v>172.8888888888889</v>
      </c>
    </row>
    <row r="31" spans="1:5" ht="12.75">
      <c r="A31" s="6" t="str">
        <f>Basis!A31</f>
        <v>VOF 3</v>
      </c>
      <c r="B31" s="12">
        <f>IF(Basis!B31="","",AVERAGE(Basis!B31,Basis!F31,Basis!J31,Basis!N31))</f>
        <v>175.39583333333331</v>
      </c>
      <c r="C31" s="12">
        <f>IF(Basis!C31="","",AVERAGE(Basis!C31,Basis!G31,Basis!K31,Basis!O31))</f>
        <v>178.6875</v>
      </c>
      <c r="D31" s="12">
        <f>IF(Basis!D31="","",AVERAGE(Basis!D31,Basis!H31,Basis!L31,Basis!P31))</f>
        <v>171.0648148148148</v>
      </c>
      <c r="E31" s="12">
        <f>IF(Basis!E31="","",AVERAGE(Basis!E31,Basis!I31,Basis!M31,Basis!Q31))</f>
        <v>169.38888888888889</v>
      </c>
    </row>
    <row r="32" spans="1:5" ht="13.5" thickBot="1">
      <c r="A32" t="s">
        <v>20</v>
      </c>
      <c r="B32" s="13">
        <f>IF(SUM(B22:B31)=0,"",AVERAGE(B22:B31))</f>
        <v>176.02083333333334</v>
      </c>
      <c r="C32" s="13">
        <f>IF(SUM(C22:C31)=0,"",AVERAGE(C22:C31))</f>
        <v>177.10833333333332</v>
      </c>
      <c r="D32" s="13">
        <f>IF(SUM(D22:D31)=0,"",AVERAGE(D22:D31))</f>
        <v>174.90092592592595</v>
      </c>
      <c r="E32" s="13">
        <f>IF(SUM(E22:E31)=0,"",AVERAGE(E22:E31))</f>
        <v>172.06666666666666</v>
      </c>
    </row>
    <row r="33" spans="2:5" ht="13.5" thickTop="1">
      <c r="B33" s="11"/>
      <c r="C33" s="11"/>
      <c r="D33" s="11"/>
      <c r="E33" s="11"/>
    </row>
    <row r="34" spans="1:2" ht="15.75">
      <c r="A34" s="2" t="s">
        <v>41</v>
      </c>
      <c r="B34" t="s">
        <v>173</v>
      </c>
    </row>
    <row r="36" spans="1:5" ht="12.75">
      <c r="A36" s="3" t="s">
        <v>0</v>
      </c>
      <c r="B36" s="11" t="str">
        <f>Basis!B34</f>
        <v>OT</v>
      </c>
      <c r="C36" s="11" t="str">
        <f>Basis!C34</f>
        <v>WA</v>
      </c>
      <c r="D36" s="11" t="str">
        <f>Basis!D34</f>
        <v>OS</v>
      </c>
      <c r="E36" s="11" t="str">
        <f>Basis!E34</f>
        <v>WB</v>
      </c>
    </row>
    <row r="37" spans="1:5" ht="12.75">
      <c r="A37" s="6" t="str">
        <f>Basis!A37</f>
        <v>FW  2</v>
      </c>
      <c r="B37" s="12">
        <f>IF(Basis!B37="","",AVERAGE(Basis!B37,Basis!F37,Basis!J37,Basis!N37))</f>
        <v>165.1875</v>
      </c>
      <c r="C37" s="12">
        <f>IF(Basis!C37="","",AVERAGE(Basis!C37,Basis!G37,Basis!K37,Basis!O37))</f>
        <v>169.875</v>
      </c>
      <c r="D37" s="12">
        <f>IF(Basis!D37="","",AVERAGE(Basis!D37,Basis!H37,Basis!L37,Basis!P37))</f>
        <v>168.33333333333334</v>
      </c>
      <c r="E37" s="12">
        <f>IF(Basis!E37="","",AVERAGE(Basis!E37,Basis!I37,Basis!M37,Basis!Q37))</f>
        <v>168.75</v>
      </c>
    </row>
    <row r="38" spans="1:5" ht="12.75">
      <c r="A38" s="6" t="str">
        <f>Basis!A38</f>
        <v>HFT 1</v>
      </c>
      <c r="B38" s="12">
        <f>IF(Basis!B38="","",AVERAGE(Basis!B38,Basis!F38,Basis!J38,Basis!N38))</f>
        <v>161.29166666666666</v>
      </c>
      <c r="C38" s="12">
        <f>IF(Basis!C38="","",AVERAGE(Basis!C38,Basis!G38,Basis!K38,Basis!O38))</f>
        <v>167.02083333333334</v>
      </c>
      <c r="D38" s="12">
        <f>IF(Basis!D38="","",AVERAGE(Basis!D38,Basis!H38,Basis!L38,Basis!P38))</f>
        <v>169.7777777777778</v>
      </c>
      <c r="E38" s="12">
        <f>IF(Basis!E38="","",AVERAGE(Basis!E38,Basis!I38,Basis!M38,Basis!Q38))</f>
        <v>164.77777777777774</v>
      </c>
    </row>
    <row r="39" spans="1:5" ht="12.75">
      <c r="A39" s="6" t="str">
        <f>Basis!A39</f>
        <v>HAS 4</v>
      </c>
      <c r="B39" s="12">
        <f>IF(Basis!B39="","",AVERAGE(Basis!B39,Basis!F39,Basis!J39,Basis!N39))</f>
        <v>168.35416666666669</v>
      </c>
      <c r="C39" s="12">
        <f>IF(Basis!C39="","",AVERAGE(Basis!C39,Basis!G39,Basis!K39,Basis!O39))</f>
        <v>170.72916666666666</v>
      </c>
      <c r="D39" s="12">
        <f>IF(Basis!D39="","",AVERAGE(Basis!D39,Basis!H39,Basis!L39,Basis!P39))</f>
        <v>170.19444444444446</v>
      </c>
      <c r="E39" s="12">
        <f>IF(Basis!E39="","",AVERAGE(Basis!E39,Basis!I39,Basis!M39,Basis!Q39))</f>
        <v>171.0277777777778</v>
      </c>
    </row>
    <row r="40" spans="1:5" ht="12.75">
      <c r="A40" s="6" t="str">
        <f>Basis!A40</f>
        <v>HHA 3</v>
      </c>
      <c r="B40" s="12">
        <f>IF(Basis!B40="","",AVERAGE(Basis!B40,Basis!F40,Basis!J40,Basis!N40))</f>
        <v>163.77083333333334</v>
      </c>
      <c r="C40" s="12">
        <f>IF(Basis!C40="","",AVERAGE(Basis!C40,Basis!G40,Basis!K40,Basis!O40))</f>
        <v>167.64583333333334</v>
      </c>
      <c r="D40" s="12">
        <f>IF(Basis!D40="","",AVERAGE(Basis!D40,Basis!H40,Basis!L40,Basis!P40))</f>
        <v>179.80555555555554</v>
      </c>
      <c r="E40" s="12">
        <f>IF(Basis!E40="","",AVERAGE(Basis!E40,Basis!I40,Basis!M40,Basis!Q40))</f>
        <v>165.75</v>
      </c>
    </row>
    <row r="41" spans="1:5" ht="12.75">
      <c r="A41" s="6" t="str">
        <f>Basis!A41</f>
        <v>P11 1</v>
      </c>
      <c r="B41" s="12">
        <f>IF(Basis!B41="","",AVERAGE(Basis!B41,Basis!F41,Basis!J41,Basis!N41))</f>
        <v>167.83333333333334</v>
      </c>
      <c r="C41" s="12">
        <f>IF(Basis!C41="","",AVERAGE(Basis!C41,Basis!G41,Basis!K41,Basis!O41))</f>
        <v>173.4375</v>
      </c>
      <c r="D41" s="12">
        <f>IF(Basis!D41="","",AVERAGE(Basis!D41,Basis!H41,Basis!L41,Basis!P41))</f>
        <v>171.1111111111111</v>
      </c>
      <c r="E41" s="12">
        <f>IF(Basis!E41="","",AVERAGE(Basis!E41,Basis!I41,Basis!M41,Basis!Q41))</f>
        <v>162.66666666666666</v>
      </c>
    </row>
    <row r="42" spans="1:5" ht="12.75">
      <c r="A42" s="6" t="str">
        <f>Basis!A42</f>
        <v>AST 1</v>
      </c>
      <c r="B42" s="12">
        <f>IF(Basis!B42="","",AVERAGE(Basis!B42,Basis!F42,Basis!J42,Basis!N42))</f>
        <v>169.14583333333334</v>
      </c>
      <c r="C42" s="12">
        <f>IF(Basis!C42="","",AVERAGE(Basis!C42,Basis!G42,Basis!K42,Basis!O42))</f>
        <v>174.64583333333331</v>
      </c>
      <c r="D42" s="12">
        <f>IF(Basis!D42="","",AVERAGE(Basis!D42,Basis!H42,Basis!L42,Basis!P42))</f>
        <v>168.05555555555554</v>
      </c>
      <c r="E42" s="12">
        <f>IF(Basis!E42="","",AVERAGE(Basis!E42,Basis!I42,Basis!M42,Basis!Q42))</f>
        <v>179.80555555555557</v>
      </c>
    </row>
    <row r="43" spans="1:5" ht="12.75">
      <c r="A43" s="6" t="str">
        <f>Basis!A43</f>
        <v>ED  3</v>
      </c>
      <c r="B43" s="12">
        <f>IF(Basis!B43="","",AVERAGE(Basis!B43,Basis!F43,Basis!J43,Basis!N43))</f>
        <v>163.33333333333334</v>
      </c>
      <c r="C43" s="12">
        <f>IF(Basis!C43="","",AVERAGE(Basis!C43,Basis!G43,Basis!K43,Basis!O43))</f>
        <v>168.64583333333331</v>
      </c>
      <c r="D43" s="12">
        <f>IF(Basis!D43="","",AVERAGE(Basis!D43,Basis!H43,Basis!L43,Basis!P43))</f>
        <v>173.91666666666666</v>
      </c>
      <c r="E43" s="12">
        <f>IF(Basis!E43="","",AVERAGE(Basis!E43,Basis!I43,Basis!M43,Basis!Q43))</f>
        <v>162.22222222222226</v>
      </c>
    </row>
    <row r="44" spans="1:5" ht="12.75">
      <c r="A44" s="6" t="str">
        <f>Basis!A44</f>
        <v>LSV 3</v>
      </c>
      <c r="B44" s="12">
        <f>IF(Basis!B44="","",AVERAGE(Basis!B44,Basis!F44,Basis!J44,Basis!N44))</f>
        <v>168.58333333333331</v>
      </c>
      <c r="C44" s="12">
        <f>IF(Basis!C44="","",AVERAGE(Basis!C44,Basis!G44,Basis!K44,Basis!O44))</f>
        <v>163.97916666666666</v>
      </c>
      <c r="D44" s="12">
        <f>IF(Basis!D44="","",AVERAGE(Basis!D44,Basis!H44,Basis!L44,Basis!P44))</f>
        <v>162.91666666666666</v>
      </c>
      <c r="E44" s="12">
        <f>IF(Basis!E44="","",AVERAGE(Basis!E44,Basis!I44,Basis!M44,Basis!Q44))</f>
        <v>159.16666666666666</v>
      </c>
    </row>
    <row r="45" spans="1:5" ht="12.75">
      <c r="A45" s="6" t="str">
        <f>Basis!A45</f>
        <v>P2  3</v>
      </c>
      <c r="B45" s="12">
        <f>IF(Basis!B45="","",AVERAGE(Basis!B45,Basis!F45,Basis!J45,Basis!N45))</f>
        <v>162.95833333333334</v>
      </c>
      <c r="C45" s="12">
        <f>IF(Basis!C45="","",AVERAGE(Basis!C45,Basis!G45,Basis!K45,Basis!O45))</f>
        <v>175.5625</v>
      </c>
      <c r="D45" s="12">
        <f>IF(Basis!D45="","",AVERAGE(Basis!D45,Basis!H45,Basis!L45,Basis!P45))</f>
        <v>170.83333333333334</v>
      </c>
      <c r="E45" s="12">
        <f>IF(Basis!E45="","",AVERAGE(Basis!E45,Basis!I45,Basis!M45,Basis!Q45))</f>
        <v>164.0277777777778</v>
      </c>
    </row>
    <row r="46" spans="1:5" ht="12.75">
      <c r="A46" s="6" t="str">
        <f>Basis!A46</f>
        <v>HLA 1</v>
      </c>
      <c r="B46" s="12">
        <f>IF(Basis!B46="","",AVERAGE(Basis!B46,Basis!F46,Basis!J46,Basis!N46))</f>
        <v>165.20833333333334</v>
      </c>
      <c r="C46" s="12">
        <f>IF(Basis!C46="","",AVERAGE(Basis!C46,Basis!G46,Basis!K46,Basis!O46))</f>
        <v>174.25000000000003</v>
      </c>
      <c r="D46" s="12">
        <f>IF(Basis!D46="","",AVERAGE(Basis!D46,Basis!H46,Basis!L46,Basis!P46))</f>
        <v>174.69444444444446</v>
      </c>
      <c r="E46" s="12">
        <f>IF(Basis!E46="","",AVERAGE(Basis!E46,Basis!I46,Basis!M46,Basis!Q46))</f>
        <v>170.41666666666666</v>
      </c>
    </row>
    <row r="47" spans="1:5" ht="13.5" thickBot="1">
      <c r="A47" t="s">
        <v>20</v>
      </c>
      <c r="B47" s="13">
        <f>IF(SUM(B37:B46)=0,"",AVERAGE(B37:B46))</f>
        <v>165.56666666666666</v>
      </c>
      <c r="C47" s="13">
        <f>IF(SUM(C37:C46)=0,"",AVERAGE(C37:C46))</f>
        <v>170.57916666666668</v>
      </c>
      <c r="D47" s="13">
        <f>IF(SUM(D37:D46)=0,"",AVERAGE(D37:D46))</f>
        <v>170.9638888888889</v>
      </c>
      <c r="E47" s="13">
        <f>IF(SUM(E37:E46)=0,"",AVERAGE(E37:E46))</f>
        <v>166.86111111111114</v>
      </c>
    </row>
    <row r="48" ht="13.5" thickTop="1"/>
    <row r="49" spans="1:2" ht="15.75">
      <c r="A49" s="2" t="s">
        <v>47</v>
      </c>
      <c r="B49" t="s">
        <v>88</v>
      </c>
    </row>
    <row r="51" spans="1:5" ht="12.75">
      <c r="A51" s="3" t="s">
        <v>0</v>
      </c>
      <c r="B51" s="11" t="str">
        <f>Basis!B49</f>
        <v>WA</v>
      </c>
      <c r="C51" s="11" t="str">
        <f>Basis!C49</f>
        <v>OS</v>
      </c>
      <c r="D51" s="11" t="str">
        <f>Basis!D49</f>
        <v>WB</v>
      </c>
      <c r="E51" s="11" t="str">
        <f>Basis!E49</f>
        <v>OT</v>
      </c>
    </row>
    <row r="52" spans="1:5" ht="12.75">
      <c r="A52" s="6" t="str">
        <f>Basis!A52</f>
        <v>HHA 4</v>
      </c>
      <c r="B52" s="12">
        <f>IF(Basis!B52="","",AVERAGE(Basis!B52,Basis!F52,Basis!J52,Basis!N52))</f>
        <v>160.10416666666666</v>
      </c>
      <c r="C52" s="12">
        <f>IF(Basis!C52="","",AVERAGE(Basis!C52,Basis!G52,Basis!K52,Basis!O52))</f>
        <v>158.1875</v>
      </c>
      <c r="D52" s="12">
        <f>IF(Basis!D52="","",AVERAGE(Basis!D52,Basis!H52,Basis!L52,Basis!P52))</f>
        <v>158.7777777777778</v>
      </c>
      <c r="E52" s="12">
        <f>IF(Basis!E52="","",AVERAGE(Basis!E52,Basis!I52,Basis!M52,Basis!Q52))</f>
        <v>160.25</v>
      </c>
    </row>
    <row r="53" spans="1:5" ht="12.75">
      <c r="A53" s="6" t="str">
        <f>Basis!A53</f>
        <v>ED  5</v>
      </c>
      <c r="B53" s="12">
        <f>IF(Basis!B53="","",AVERAGE(Basis!B53,Basis!F53,Basis!J53,Basis!N53))</f>
        <v>165.33333333333334</v>
      </c>
      <c r="C53" s="12">
        <f>IF(Basis!C53="","",AVERAGE(Basis!C53,Basis!G53,Basis!K53,Basis!O53))</f>
        <v>167.52083333333334</v>
      </c>
      <c r="D53" s="12">
        <f>IF(Basis!D53="","",AVERAGE(Basis!D53,Basis!H53,Basis!L53,Basis!P53))</f>
        <v>157.5277777777778</v>
      </c>
      <c r="E53" s="12">
        <f>IF(Basis!E53="","",AVERAGE(Basis!E53,Basis!I53,Basis!M53,Basis!Q53))</f>
        <v>160.66666666666666</v>
      </c>
    </row>
    <row r="54" spans="1:5" ht="12.75">
      <c r="A54" s="6" t="str">
        <f>Basis!A54</f>
        <v>HVB 2</v>
      </c>
      <c r="B54" s="12">
        <f>IF(Basis!B54="","",AVERAGE(Basis!B54,Basis!F54,Basis!J54,Basis!N54))</f>
        <v>160.91666666666666</v>
      </c>
      <c r="C54" s="12">
        <f>IF(Basis!C54="","",AVERAGE(Basis!C54,Basis!G54,Basis!K54,Basis!O54))</f>
        <v>160.16666666666669</v>
      </c>
      <c r="D54" s="12">
        <f>IF(Basis!D54="","",AVERAGE(Basis!D54,Basis!H54,Basis!L54,Basis!P54))</f>
        <v>157.8425925925926</v>
      </c>
      <c r="E54" s="12">
        <f>IF(Basis!E54="","",AVERAGE(Basis!E54,Basis!I54,Basis!M54,Basis!Q54))</f>
        <v>146.44444444444443</v>
      </c>
    </row>
    <row r="55" spans="1:5" ht="12.75">
      <c r="A55" s="6" t="str">
        <f>Basis!A55</f>
        <v>BWV 7</v>
      </c>
      <c r="B55" s="12">
        <f>IF(Basis!B55="","",AVERAGE(Basis!B55,Basis!F55,Basis!J55,Basis!N55))</f>
        <v>154.10416666666666</v>
      </c>
      <c r="C55" s="12">
        <f>IF(Basis!C55="","",AVERAGE(Basis!C55,Basis!G55,Basis!K55,Basis!O55))</f>
        <v>151.39583333333334</v>
      </c>
      <c r="D55" s="12">
        <f>IF(Basis!D55="","",AVERAGE(Basis!D55,Basis!H55,Basis!L55,Basis!P55))</f>
        <v>147.5</v>
      </c>
      <c r="E55" s="12">
        <f>IF(Basis!E55="","",AVERAGE(Basis!E55,Basis!I55,Basis!M55,Basis!Q55))</f>
        <v>149.52777777777774</v>
      </c>
    </row>
    <row r="56" spans="1:5" ht="12.75">
      <c r="A56" s="6" t="str">
        <f>Basis!A56</f>
        <v>EON 2</v>
      </c>
      <c r="B56" s="12">
        <f>IF(Basis!B56="","",AVERAGE(Basis!B56,Basis!F56,Basis!J56,Basis!N56))</f>
        <v>155.60416666666666</v>
      </c>
      <c r="C56" s="12">
        <f>IF(Basis!C56="","",AVERAGE(Basis!C56,Basis!G56,Basis!K56,Basis!O56))</f>
        <v>160.6875</v>
      </c>
      <c r="D56" s="12">
        <f>IF(Basis!D56="","",AVERAGE(Basis!D56,Basis!H56,Basis!L56,Basis!P56))</f>
        <v>154.4722222222222</v>
      </c>
      <c r="E56" s="12">
        <f>IF(Basis!E56="","",AVERAGE(Basis!E56,Basis!I56,Basis!M56,Basis!Q56))</f>
        <v>151.8611111111111</v>
      </c>
    </row>
    <row r="57" spans="1:5" ht="12.75">
      <c r="A57" s="6" t="str">
        <f>Basis!A57</f>
        <v>MON 1</v>
      </c>
      <c r="B57" s="12">
        <f>IF(Basis!B57="","",AVERAGE(Basis!B57,Basis!F57,Basis!J57,Basis!N57))</f>
        <v>161.66666666666666</v>
      </c>
      <c r="C57" s="12">
        <f>IF(Basis!C57="","",AVERAGE(Basis!C57,Basis!G57,Basis!K57,Basis!O57))</f>
        <v>156.33333333333331</v>
      </c>
      <c r="D57" s="12">
        <f>IF(Basis!D57="","",AVERAGE(Basis!D57,Basis!H57,Basis!L57,Basis!P57))</f>
        <v>158.25</v>
      </c>
      <c r="E57" s="12">
        <f>IF(Basis!E57="","",AVERAGE(Basis!E57,Basis!I57,Basis!M57,Basis!Q57))</f>
        <v>163.44444444444446</v>
      </c>
    </row>
    <row r="58" spans="1:5" ht="12.75">
      <c r="A58" s="6" t="str">
        <f>Basis!A58</f>
        <v>HAS 10</v>
      </c>
      <c r="B58" s="12">
        <f>IF(Basis!B58="","",AVERAGE(Basis!B58,Basis!F58,Basis!J58,Basis!N58))</f>
        <v>155.64583333333331</v>
      </c>
      <c r="C58" s="12">
        <f>IF(Basis!C58="","",AVERAGE(Basis!C58,Basis!G58,Basis!K58,Basis!O58))</f>
        <v>152.08333333333334</v>
      </c>
      <c r="D58" s="12">
        <f>IF(Basis!D58="","",AVERAGE(Basis!D58,Basis!H58,Basis!L58,Basis!P58))</f>
        <v>155.47222222222226</v>
      </c>
      <c r="E58" s="12">
        <f>IF(Basis!E58="","",AVERAGE(Basis!E58,Basis!I58,Basis!M58,Basis!Q58))</f>
        <v>138.66666666666666</v>
      </c>
    </row>
    <row r="59" spans="1:5" ht="12.75">
      <c r="A59" s="6" t="str">
        <f>Basis!A59</f>
        <v>JH  3</v>
      </c>
      <c r="B59" s="12">
        <f>IF(Basis!B59="","",AVERAGE(Basis!B59,Basis!F59,Basis!J59,Basis!N59))</f>
        <v>157.98611111111111</v>
      </c>
      <c r="C59" s="12">
        <f>IF(Basis!C59="","",AVERAGE(Basis!C59,Basis!G59,Basis!K59,Basis!O59))</f>
        <v>157.1875</v>
      </c>
      <c r="D59" s="12">
        <f>IF(Basis!D59="","",AVERAGE(Basis!D59,Basis!H59,Basis!L59,Basis!P59))</f>
        <v>138.08333333333334</v>
      </c>
      <c r="E59" s="12">
        <f>IF(Basis!E59="","",AVERAGE(Basis!E59,Basis!I59,Basis!M59,Basis!Q59))</f>
        <v>140.05555555555554</v>
      </c>
    </row>
    <row r="60" spans="1:5" ht="12.75">
      <c r="A60" s="6" t="str">
        <f>Basis!A60</f>
        <v>KRV 1</v>
      </c>
      <c r="B60" s="12">
        <f>IF(Basis!B60="","",AVERAGE(Basis!B60,Basis!F60,Basis!J60,Basis!N60))</f>
        <v>159.52083333333334</v>
      </c>
      <c r="C60" s="12">
        <f>IF(Basis!C60="","",AVERAGE(Basis!C60,Basis!G60,Basis!K60,Basis!O60))</f>
        <v>156.125</v>
      </c>
      <c r="D60" s="12">
        <f>IF(Basis!D60="","",AVERAGE(Basis!D60,Basis!H60,Basis!L60,Basis!P60))</f>
        <v>148.2777777777778</v>
      </c>
      <c r="E60" s="12">
        <f>IF(Basis!E60="","",AVERAGE(Basis!E60,Basis!I60,Basis!M60,Basis!Q60))</f>
        <v>159.22222222222223</v>
      </c>
    </row>
    <row r="61" spans="1:5" ht="12.75">
      <c r="A61" s="6">
        <f>Basis!A61</f>
      </c>
      <c r="B61" s="12">
        <f>IF(Basis!B61="","",AVERAGE(Basis!B61,Basis!F61,Basis!J61,Basis!N61))</f>
      </c>
      <c r="C61" s="12">
        <f>IF(Basis!C61="","",AVERAGE(Basis!C61,Basis!G61,Basis!K61,Basis!O61))</f>
      </c>
      <c r="D61" s="12">
        <f>IF(Basis!D61="","",AVERAGE(Basis!D61,Basis!H61,Basis!L61,Basis!P61))</f>
      </c>
      <c r="E61" s="12">
        <f>IF(Basis!E61="","",AVERAGE(Basis!E61,Basis!I61,Basis!M61,Basis!Q61))</f>
      </c>
    </row>
    <row r="62" spans="1:5" ht="13.5" thickBot="1">
      <c r="A62" t="s">
        <v>20</v>
      </c>
      <c r="B62" s="13">
        <f>IF(SUM(B52:B61)=0,"",AVERAGE(B52:B61))</f>
        <v>158.98688271604934</v>
      </c>
      <c r="C62" s="13">
        <f>IF(SUM(C52:C61)=0,"",AVERAGE(C52:C61))</f>
        <v>157.74305555555554</v>
      </c>
      <c r="D62" s="13">
        <f>IF(SUM(D52:D61)=0,"",AVERAGE(D52:D61))</f>
        <v>152.91152263374485</v>
      </c>
      <c r="E62" s="13">
        <f>IF(SUM(E52:E61)=0,"",AVERAGE(E52:E61))</f>
        <v>152.23765432098764</v>
      </c>
    </row>
    <row r="63" ht="13.5" thickTop="1"/>
    <row r="64" spans="1:2" ht="15.75">
      <c r="A64" s="2" t="s">
        <v>53</v>
      </c>
      <c r="B64" t="s">
        <v>89</v>
      </c>
    </row>
    <row r="66" spans="1:5" ht="12.75">
      <c r="A66" s="3" t="s">
        <v>0</v>
      </c>
      <c r="B66" s="11" t="str">
        <f>Basis!B64</f>
        <v>WB</v>
      </c>
      <c r="C66" s="11" t="str">
        <f>Basis!C64</f>
        <v>OT</v>
      </c>
      <c r="D66" s="11" t="str">
        <f>Basis!D64</f>
        <v>WA</v>
      </c>
      <c r="E66" s="11" t="str">
        <f>Basis!E64</f>
        <v>OS</v>
      </c>
    </row>
    <row r="67" spans="1:5" ht="12.75">
      <c r="A67" s="6" t="str">
        <f>Basis!A67</f>
        <v>DB  7</v>
      </c>
      <c r="B67" s="12">
        <f>IF(Basis!B67="","",AVERAGE(Basis!B67,Basis!F67,Basis!J67,Basis!N67))</f>
        <v>166.75</v>
      </c>
      <c r="C67" s="12">
        <f>IF(Basis!C67="","",AVERAGE(Basis!C67,Basis!G67,Basis!K67,Basis!O67))</f>
        <v>176.375</v>
      </c>
      <c r="D67" s="12">
        <f>IF(Basis!D67="","",AVERAGE(Basis!D67,Basis!H67,Basis!L67,Basis!P67))</f>
        <v>161.72222222222226</v>
      </c>
      <c r="E67" s="12">
        <f>IF(Basis!E67="","",AVERAGE(Basis!E67,Basis!I67,Basis!M67,Basis!Q67))</f>
        <v>173.11111111111111</v>
      </c>
    </row>
    <row r="68" spans="1:5" ht="12.75">
      <c r="A68" s="6" t="str">
        <f>Basis!A68</f>
        <v>DRG 4</v>
      </c>
      <c r="B68" s="12">
        <f>IF(Basis!B68="","",AVERAGE(Basis!B68,Basis!F68,Basis!J68,Basis!N68))</f>
        <v>158.375</v>
      </c>
      <c r="C68" s="12">
        <f>IF(Basis!C68="","",AVERAGE(Basis!C68,Basis!G68,Basis!K68,Basis!O68))</f>
        <v>157.38194444444443</v>
      </c>
      <c r="D68" s="12">
        <f>IF(Basis!D68="","",AVERAGE(Basis!D68,Basis!H68,Basis!L68,Basis!P68))</f>
        <v>159.83333333333334</v>
      </c>
      <c r="E68" s="12">
        <f>IF(Basis!E68="","",AVERAGE(Basis!E68,Basis!I68,Basis!M68,Basis!Q68))</f>
        <v>159.19444444444443</v>
      </c>
    </row>
    <row r="69" spans="1:5" ht="12.75">
      <c r="A69" s="6" t="str">
        <f>Basis!A69</f>
        <v>BAC 1</v>
      </c>
      <c r="B69" s="12">
        <f>IF(Basis!B69="","",AVERAGE(Basis!B69,Basis!F69,Basis!J69,Basis!N69))</f>
        <v>155.41666666666666</v>
      </c>
      <c r="C69" s="12">
        <f>IF(Basis!C69="","",AVERAGE(Basis!C69,Basis!G69,Basis!K69,Basis!O69))</f>
        <v>145.33333333333334</v>
      </c>
      <c r="D69" s="12">
        <f>IF(Basis!D69="","",AVERAGE(Basis!D69,Basis!H69,Basis!L69,Basis!P69))</f>
        <v>164.94444444444446</v>
      </c>
      <c r="E69" s="12">
        <f>IF(Basis!E69="","",AVERAGE(Basis!E69,Basis!I69,Basis!M69,Basis!Q69))</f>
        <v>149.19444444444443</v>
      </c>
    </row>
    <row r="70" spans="1:5" ht="12.75">
      <c r="A70" s="6" t="str">
        <f>Basis!A70</f>
        <v>HHA 5</v>
      </c>
      <c r="B70" s="12">
        <f>IF(Basis!B70="","",AVERAGE(Basis!B70,Basis!F70,Basis!J70,Basis!N70))</f>
        <v>151.52083333333334</v>
      </c>
      <c r="C70" s="12">
        <f>IF(Basis!C70="","",AVERAGE(Basis!C70,Basis!G70,Basis!K70,Basis!O70))</f>
        <v>156.10416666666666</v>
      </c>
      <c r="D70" s="12">
        <f>IF(Basis!D70="","",AVERAGE(Basis!D70,Basis!H70,Basis!L70,Basis!P70))</f>
        <v>147.05555555555554</v>
      </c>
      <c r="E70" s="12">
        <f>IF(Basis!E70="","",AVERAGE(Basis!E70,Basis!I70,Basis!M70,Basis!Q70))</f>
        <v>151.4722222222222</v>
      </c>
    </row>
    <row r="71" spans="1:5" ht="12.75">
      <c r="A71" s="6" t="str">
        <f>Basis!A71</f>
        <v>HLA 3</v>
      </c>
      <c r="B71" s="12">
        <f>IF(Basis!B71="","",AVERAGE(Basis!B71,Basis!F71,Basis!J71,Basis!N71))</f>
        <v>147.1875</v>
      </c>
      <c r="C71" s="12">
        <f>IF(Basis!C71="","",AVERAGE(Basis!C71,Basis!G71,Basis!K71,Basis!O71))</f>
        <v>141.02083333333334</v>
      </c>
      <c r="D71" s="12">
        <f>IF(Basis!D71="","",AVERAGE(Basis!D71,Basis!H71,Basis!L71,Basis!P71))</f>
        <v>142.7777777777778</v>
      </c>
      <c r="E71" s="12">
        <f>IF(Basis!E71="","",AVERAGE(Basis!E71,Basis!I71,Basis!M71,Basis!Q71))</f>
        <v>147.2222222222222</v>
      </c>
    </row>
    <row r="72" spans="1:5" ht="12.75">
      <c r="A72" s="6" t="str">
        <f>Basis!A72</f>
        <v>VTG 1</v>
      </c>
      <c r="B72" s="12">
        <f>IF(Basis!B72="","",AVERAGE(Basis!B72,Basis!F72,Basis!J72,Basis!N72))</f>
        <v>153.95833333333334</v>
      </c>
      <c r="C72" s="12">
        <f>IF(Basis!C72="","",AVERAGE(Basis!C72,Basis!G72,Basis!K72,Basis!O72))</f>
        <v>140.4375</v>
      </c>
      <c r="D72" s="12">
        <f>IF(Basis!D72="","",AVERAGE(Basis!D72,Basis!H72,Basis!L72,Basis!P72))</f>
        <v>147.7777777777778</v>
      </c>
      <c r="E72" s="12">
        <f>IF(Basis!E72="","",AVERAGE(Basis!E72,Basis!I72,Basis!M72,Basis!Q72))</f>
        <v>144.25</v>
      </c>
    </row>
    <row r="73" spans="1:5" ht="12.75">
      <c r="A73" s="6" t="str">
        <f>Basis!A73</f>
        <v>HVB 3</v>
      </c>
      <c r="B73" s="12">
        <f>IF(Basis!B73="","",AVERAGE(Basis!B73,Basis!F73,Basis!J73,Basis!N73))</f>
        <v>144.45833333333334</v>
      </c>
      <c r="C73" s="12">
        <f>IF(Basis!C73="","",AVERAGE(Basis!C73,Basis!G73,Basis!K73,Basis!O73))</f>
        <v>150.83333333333331</v>
      </c>
      <c r="D73" s="12">
        <f>IF(Basis!D73="","",AVERAGE(Basis!D73,Basis!H73,Basis!L73,Basis!P73))</f>
        <v>148.0648148148148</v>
      </c>
      <c r="E73" s="12">
        <f>IF(Basis!E73="","",AVERAGE(Basis!E73,Basis!I73,Basis!M73,Basis!Q73))</f>
        <v>142.13888888888889</v>
      </c>
    </row>
    <row r="74" spans="1:5" ht="12.75">
      <c r="A74" s="6" t="str">
        <f>Basis!A74</f>
        <v>HAS 13</v>
      </c>
      <c r="B74" s="12">
        <f>IF(Basis!B74="","",AVERAGE(Basis!B74,Basis!F74,Basis!J74,Basis!N74))</f>
        <v>141.5</v>
      </c>
      <c r="C74" s="12">
        <f>IF(Basis!C74="","",AVERAGE(Basis!C74,Basis!G74,Basis!K74,Basis!O74))</f>
        <v>146.03472222222223</v>
      </c>
      <c r="D74" s="12">
        <f>IF(Basis!D74="","",AVERAGE(Basis!D74,Basis!H74,Basis!L74,Basis!P74))</f>
        <v>138.33333333333334</v>
      </c>
      <c r="E74" s="12">
        <f>IF(Basis!E74="","",AVERAGE(Basis!E74,Basis!I74,Basis!M74,Basis!Q74))</f>
        <v>143.77777777777774</v>
      </c>
    </row>
    <row r="75" spans="1:5" ht="12.75">
      <c r="A75" s="6">
        <f>Basis!A75</f>
      </c>
      <c r="B75" s="12">
        <f>IF(Basis!B75="","",AVERAGE(Basis!B75,Basis!F75,Basis!J75,Basis!N75))</f>
      </c>
      <c r="C75" s="12">
        <f>IF(Basis!C75="","",AVERAGE(Basis!C75,Basis!G75,Basis!K75,Basis!O75))</f>
      </c>
      <c r="D75" s="12">
        <f>IF(Basis!D75="","",AVERAGE(Basis!D75,Basis!H75,Basis!L75,Basis!P75))</f>
      </c>
      <c r="E75" s="12">
        <f>IF(Basis!E75="","",AVERAGE(Basis!E75,Basis!I75,Basis!M75,Basis!Q75))</f>
      </c>
    </row>
    <row r="76" spans="1:5" ht="12.75">
      <c r="A76" s="6">
        <f>Basis!A76</f>
      </c>
      <c r="B76" s="12">
        <f>IF(Basis!B76="","",AVERAGE(Basis!B76,Basis!F76,Basis!J76,Basis!N76))</f>
      </c>
      <c r="C76" s="12">
        <f>IF(Basis!C76="","",AVERAGE(Basis!C76,Basis!G76,Basis!K76,Basis!O76))</f>
      </c>
      <c r="D76" s="12">
        <f>IF(Basis!D76="","",AVERAGE(Basis!D76,Basis!H76,Basis!L76,Basis!P76))</f>
      </c>
      <c r="E76" s="12">
        <f>IF(Basis!E76="","",AVERAGE(Basis!E76,Basis!I76,Basis!M76,Basis!Q76))</f>
      </c>
    </row>
    <row r="77" spans="1:5" ht="13.5" thickBot="1">
      <c r="A77" t="s">
        <v>20</v>
      </c>
      <c r="B77" s="13">
        <f>IF(SUM(B67:B76)=0,"",AVERAGE(B67:B76))</f>
        <v>152.39583333333334</v>
      </c>
      <c r="C77" s="13">
        <f>IF(SUM(C67:C76)=0,"",AVERAGE(C67:C76))</f>
        <v>151.69010416666666</v>
      </c>
      <c r="D77" s="13">
        <f>IF(SUM(D67:D76)=0,"",AVERAGE(D67:D76))</f>
        <v>151.31365740740742</v>
      </c>
      <c r="E77" s="13">
        <f>IF(SUM(E67:E76)=0,"",AVERAGE(E67:E76))</f>
        <v>151.29513888888889</v>
      </c>
    </row>
    <row r="78" ht="13.5" thickTop="1"/>
    <row r="79" spans="1:2" ht="15.75">
      <c r="A79" s="2" t="s">
        <v>66</v>
      </c>
      <c r="B79" t="s">
        <v>90</v>
      </c>
    </row>
    <row r="81" spans="1:5" ht="12.75">
      <c r="A81" s="3" t="s">
        <v>0</v>
      </c>
      <c r="B81" s="11" t="str">
        <f>Basis!B79</f>
        <v>WA</v>
      </c>
      <c r="C81" s="11" t="str">
        <f>Basis!C79</f>
        <v>OS</v>
      </c>
      <c r="D81" s="11" t="str">
        <f>Basis!D79</f>
        <v>WB</v>
      </c>
      <c r="E81" s="11" t="str">
        <f>Basis!E79</f>
        <v>OT</v>
      </c>
    </row>
    <row r="82" spans="1:5" ht="12.75">
      <c r="A82" s="6" t="str">
        <f>Basis!A82</f>
        <v>JUS 1</v>
      </c>
      <c r="B82" s="12">
        <f>IF(Basis!B82="","",AVERAGE(Basis!B82,Basis!F82,Basis!J82,Basis!N82))</f>
        <v>159.97916666666666</v>
      </c>
      <c r="C82" s="12">
        <f>IF(Basis!C82="","",AVERAGE(Basis!C82,Basis!G82,Basis!K82,Basis!O82))</f>
        <v>152.22916666666669</v>
      </c>
      <c r="D82" s="12">
        <f>IF(Basis!D82="","",AVERAGE(Basis!D82,Basis!H82,Basis!L82,Basis!P82))</f>
        <v>150.86111111111111</v>
      </c>
      <c r="E82" s="12">
        <f>IF(Basis!E82="","",AVERAGE(Basis!E82,Basis!I82,Basis!M82,Basis!Q82))</f>
        <v>157.25</v>
      </c>
    </row>
    <row r="83" spans="1:5" ht="12.75">
      <c r="A83" s="6" t="str">
        <f>Basis!A83</f>
        <v>SID 8</v>
      </c>
      <c r="B83" s="12">
        <f>IF(Basis!B83="","",AVERAGE(Basis!B83,Basis!F83,Basis!J83,Basis!N83))</f>
        <v>135.79166666666666</v>
      </c>
      <c r="C83" s="12">
        <f>IF(Basis!C83="","",AVERAGE(Basis!C83,Basis!G83,Basis!K83,Basis!O83))</f>
        <v>148.11111111111111</v>
      </c>
      <c r="D83" s="12">
        <f>IF(Basis!D83="","",AVERAGE(Basis!D83,Basis!H83,Basis!L83,Basis!P83))</f>
        <v>151.11111111111111</v>
      </c>
      <c r="E83" s="12">
        <f>IF(Basis!E83="","",AVERAGE(Basis!E83,Basis!I83,Basis!M83,Basis!Q83))</f>
        <v>141.91666666666666</v>
      </c>
    </row>
    <row r="84" spans="1:5" ht="12.75">
      <c r="A84" s="6" t="str">
        <f>Basis!A84</f>
        <v>HHA 6</v>
      </c>
      <c r="B84" s="12">
        <f>IF(Basis!B84="","",AVERAGE(Basis!B84,Basis!F84,Basis!J84,Basis!N84))</f>
        <v>138.3125</v>
      </c>
      <c r="C84" s="12">
        <f>IF(Basis!C84="","",AVERAGE(Basis!C84,Basis!G84,Basis!K84,Basis!O84))</f>
        <v>143.5625</v>
      </c>
      <c r="D84" s="12">
        <f>IF(Basis!D84="","",AVERAGE(Basis!D84,Basis!H84,Basis!L84,Basis!P84))</f>
        <v>134</v>
      </c>
      <c r="E84" s="12">
        <f>IF(Basis!E84="","",AVERAGE(Basis!E84,Basis!I84,Basis!M84,Basis!Q84))</f>
        <v>138.0277777777778</v>
      </c>
    </row>
    <row r="85" spans="1:5" ht="12.75">
      <c r="A85" s="6" t="str">
        <f>Basis!A85</f>
        <v>DKY 2</v>
      </c>
      <c r="B85" s="12">
        <f>IF(Basis!B85="","",AVERAGE(Basis!B85,Basis!F85,Basis!J85,Basis!N85))</f>
        <v>128.6875</v>
      </c>
      <c r="C85" s="12">
        <f>IF(Basis!C85="","",AVERAGE(Basis!C85,Basis!G85,Basis!K85,Basis!O85))</f>
        <v>122.5</v>
      </c>
      <c r="D85" s="12">
        <f>IF(Basis!D85="","",AVERAGE(Basis!D85,Basis!H85,Basis!L85,Basis!P85))</f>
        <v>136.44444444444446</v>
      </c>
      <c r="E85" s="12">
        <f>IF(Basis!E85="","",AVERAGE(Basis!E85,Basis!I85,Basis!M85,Basis!Q85))</f>
        <v>113.07407407407408</v>
      </c>
    </row>
    <row r="86" spans="1:5" ht="12.75">
      <c r="A86" s="6" t="str">
        <f>Basis!A86</f>
        <v>AST 4</v>
      </c>
      <c r="B86" s="12">
        <f>IF(Basis!B86="","",AVERAGE(Basis!B86,Basis!F86,Basis!J86,Basis!N86))</f>
        <v>130.60416666666669</v>
      </c>
      <c r="C86" s="12">
        <f>IF(Basis!C86="","",AVERAGE(Basis!C86,Basis!G86,Basis!K86,Basis!O86))</f>
        <v>139.10416666666666</v>
      </c>
      <c r="D86" s="12">
        <f>IF(Basis!D86="","",AVERAGE(Basis!D86,Basis!H86,Basis!L86,Basis!P86))</f>
        <v>132.4722222222222</v>
      </c>
      <c r="E86" s="12">
        <f>IF(Basis!E86="","",AVERAGE(Basis!E86,Basis!I86,Basis!M86,Basis!Q86))</f>
        <v>135.80555555555554</v>
      </c>
    </row>
    <row r="87" spans="1:5" ht="12.75">
      <c r="A87" s="6" t="str">
        <f>Basis!A87</f>
        <v>TK  2</v>
      </c>
      <c r="B87" s="12">
        <f>IF(Basis!B87="","",AVERAGE(Basis!B87,Basis!F87,Basis!J87,Basis!N87))</f>
        <v>139.64583333333331</v>
      </c>
      <c r="C87" s="12">
        <f>IF(Basis!C87="","",AVERAGE(Basis!C87,Basis!G87,Basis!K87,Basis!O87))</f>
        <v>147.02083333333331</v>
      </c>
      <c r="D87" s="12">
        <f>IF(Basis!D87="","",AVERAGE(Basis!D87,Basis!H87,Basis!L87,Basis!P87))</f>
        <v>149.83333333333334</v>
      </c>
      <c r="E87" s="12">
        <f>IF(Basis!E87="","",AVERAGE(Basis!E87,Basis!I87,Basis!M87,Basis!Q87))</f>
      </c>
    </row>
    <row r="88" spans="1:5" ht="12.75">
      <c r="A88" s="6" t="str">
        <f>Basis!A88</f>
        <v>OIL 4</v>
      </c>
      <c r="B88" s="12">
        <f>IF(Basis!B88="","",AVERAGE(Basis!B88,Basis!F88,Basis!J88,Basis!N88))</f>
        <v>141.10416666666666</v>
      </c>
      <c r="C88" s="12">
        <f>IF(Basis!C88="","",AVERAGE(Basis!C88,Basis!G88,Basis!K88,Basis!O88))</f>
        <v>135.22916666666666</v>
      </c>
      <c r="D88" s="12">
        <f>IF(Basis!D88="","",AVERAGE(Basis!D88,Basis!H88,Basis!L88,Basis!P88))</f>
        <v>149.33333333333334</v>
      </c>
      <c r="E88" s="12">
        <f>IF(Basis!E88="","",AVERAGE(Basis!E88,Basis!I88,Basis!M88,Basis!Q88))</f>
        <v>134.58333333333334</v>
      </c>
    </row>
    <row r="89" spans="1:5" ht="12.75">
      <c r="A89" s="6" t="str">
        <f>Basis!A89</f>
        <v>LEX 2</v>
      </c>
      <c r="B89" s="12">
        <f>IF(Basis!B89="","",AVERAGE(Basis!B89,Basis!F89,Basis!J89,Basis!N89))</f>
        <v>124.04166666666667</v>
      </c>
      <c r="C89" s="12">
        <f>IF(Basis!C89="","",AVERAGE(Basis!C89,Basis!G89,Basis!K89,Basis!O89))</f>
        <v>126.96527777777779</v>
      </c>
      <c r="D89" s="12">
        <f>IF(Basis!D89="","",AVERAGE(Basis!D89,Basis!H89,Basis!L89,Basis!P89))</f>
        <v>129.25</v>
      </c>
      <c r="E89" s="12">
        <f>IF(Basis!E89="","",AVERAGE(Basis!E89,Basis!I89,Basis!M89,Basis!Q89))</f>
        <v>127.62037037037037</v>
      </c>
    </row>
    <row r="90" spans="1:5" ht="12.75">
      <c r="A90" s="6" t="str">
        <f>Basis!A90</f>
        <v>CIT 2</v>
      </c>
      <c r="B90" s="12">
        <f>IF(Basis!B90="","",AVERAGE(Basis!B90,Basis!F90,Basis!J90,Basis!N90))</f>
        <v>130.4375</v>
      </c>
      <c r="C90" s="12">
        <f>IF(Basis!C90="","",AVERAGE(Basis!C90,Basis!G90,Basis!K90,Basis!O90))</f>
        <v>132.10416666666666</v>
      </c>
      <c r="D90" s="12">
        <f>IF(Basis!D90="","",AVERAGE(Basis!D90,Basis!H90,Basis!L90,Basis!P90))</f>
        <v>127.27777777777777</v>
      </c>
      <c r="E90" s="12">
        <f>IF(Basis!E90="","",AVERAGE(Basis!E90,Basis!I90,Basis!M90,Basis!Q90))</f>
        <v>129.75</v>
      </c>
    </row>
    <row r="91" spans="1:5" ht="12.75">
      <c r="A91" s="6">
        <f>Basis!A91</f>
      </c>
      <c r="B91" s="12">
        <f>IF(Basis!B91="","",AVERAGE(Basis!B91,Basis!F91,Basis!J91,Basis!N91))</f>
      </c>
      <c r="C91" s="12">
        <f>IF(Basis!C91="","",AVERAGE(Basis!C91,Basis!G91,Basis!K91,Basis!O91))</f>
      </c>
      <c r="D91" s="12">
        <f>IF(Basis!D91="","",AVERAGE(Basis!D91,Basis!H91,Basis!L91,Basis!P91))</f>
      </c>
      <c r="E91" s="12">
        <f>IF(Basis!E91="","",AVERAGE(Basis!E91,Basis!I91,Basis!M91,Basis!Q91))</f>
      </c>
    </row>
    <row r="92" spans="1:5" ht="13.5" thickBot="1">
      <c r="A92" t="s">
        <v>20</v>
      </c>
      <c r="B92" s="13">
        <f>IF(SUM(B82:B91)=0,"",AVERAGE(B82:B91))</f>
        <v>136.51157407407405</v>
      </c>
      <c r="C92" s="13">
        <f>IF(SUM(C82:C91)=0,"",AVERAGE(C82:C91))</f>
        <v>138.53626543209876</v>
      </c>
      <c r="D92" s="13">
        <f>IF(SUM(D82:D91)=0,"",AVERAGE(D82:D91))</f>
        <v>140.06481481481484</v>
      </c>
      <c r="E92" s="13">
        <f>IF(SUM(E82:E91)=0,"",AVERAGE(E82:E91))</f>
        <v>134.75347222222223</v>
      </c>
    </row>
    <row r="93" ht="13.5" thickTop="1"/>
    <row r="94" spans="1:2" ht="15.75">
      <c r="A94" s="2" t="s">
        <v>67</v>
      </c>
      <c r="B94" t="s">
        <v>91</v>
      </c>
    </row>
    <row r="96" spans="1:5" ht="12.75">
      <c r="A96" s="3" t="s">
        <v>0</v>
      </c>
      <c r="B96" s="11" t="str">
        <f>Basis!B94</f>
        <v>WA</v>
      </c>
      <c r="C96" s="11" t="str">
        <f>Basis!C94</f>
        <v>OS</v>
      </c>
      <c r="D96" s="11" t="str">
        <f>Basis!D94</f>
        <v>WB</v>
      </c>
      <c r="E96" s="11" t="str">
        <f>Basis!E94</f>
        <v>OT</v>
      </c>
    </row>
    <row r="97" spans="1:5" ht="12.75">
      <c r="A97" s="6" t="str">
        <f>Basis!A97</f>
        <v>NA  4</v>
      </c>
      <c r="B97" s="12">
        <f>IF(Basis!B97="","",AVERAGE(Basis!B97,Basis!F97,Basis!J97,Basis!N97))</f>
        <v>152.79166666666669</v>
      </c>
      <c r="C97" s="12">
        <f>IF(Basis!C97="","",AVERAGE(Basis!C97,Basis!G97,Basis!K97,Basis!O97))</f>
        <v>147.49305555555557</v>
      </c>
      <c r="D97" s="12">
        <f>IF(Basis!D97="","",AVERAGE(Basis!D97,Basis!H97,Basis!L97,Basis!P97))</f>
        <v>152.91666666666666</v>
      </c>
      <c r="E97" s="12">
        <f>IF(Basis!E97="","",AVERAGE(Basis!E97,Basis!I97,Basis!M97,Basis!Q97))</f>
        <v>148.1388888888889</v>
      </c>
    </row>
    <row r="98" spans="1:5" ht="12.75">
      <c r="A98" s="6" t="str">
        <f>Basis!A98</f>
        <v>HVB 4</v>
      </c>
      <c r="B98" s="12">
        <f>IF(Basis!B98="","",AVERAGE(Basis!B98,Basis!F98,Basis!J98,Basis!N98))</f>
        <v>134.0625</v>
      </c>
      <c r="C98" s="12">
        <f>IF(Basis!C98="","",AVERAGE(Basis!C98,Basis!G98,Basis!K98,Basis!O98))</f>
        <v>125.97916666666666</v>
      </c>
      <c r="D98" s="12">
        <f>IF(Basis!D98="","",AVERAGE(Basis!D98,Basis!H98,Basis!L98,Basis!P98))</f>
        <v>146.83333333333334</v>
      </c>
      <c r="E98" s="12">
        <f>IF(Basis!E98="","",AVERAGE(Basis!E98,Basis!I98,Basis!M98,Basis!Q98))</f>
        <v>127.52777777777779</v>
      </c>
    </row>
    <row r="99" spans="1:5" ht="12.75">
      <c r="A99" s="6" t="str">
        <f>Basis!A99</f>
        <v>TA  1</v>
      </c>
      <c r="B99" s="12">
        <f>IF(Basis!B99="","",AVERAGE(Basis!B99,Basis!F99,Basis!J99,Basis!N99))</f>
        <v>159.97916666666666</v>
      </c>
      <c r="C99" s="12">
        <f>IF(Basis!C99="","",AVERAGE(Basis!C99,Basis!G99,Basis!K99,Basis!O99))</f>
        <v>157.60416666666666</v>
      </c>
      <c r="D99" s="12">
        <f>IF(Basis!D99="","",AVERAGE(Basis!D99,Basis!H99,Basis!L99,Basis!P99))</f>
        <v>156.5277777777778</v>
      </c>
      <c r="E99" s="12">
        <f>IF(Basis!E99="","",AVERAGE(Basis!E99,Basis!I99,Basis!M99,Basis!Q99))</f>
        <v>153.66666666666666</v>
      </c>
    </row>
    <row r="100" spans="1:5" ht="12.75">
      <c r="A100" s="6" t="str">
        <f>Basis!A100</f>
        <v>G+J 4</v>
      </c>
      <c r="B100" s="12">
        <f>IF(Basis!B100="","",AVERAGE(Basis!B100,Basis!F100,Basis!J100,Basis!N100))</f>
        <v>125.41666666666667</v>
      </c>
      <c r="C100" s="12">
        <f>IF(Basis!C100="","",AVERAGE(Basis!C100,Basis!G100,Basis!K100,Basis!O100))</f>
        <v>142.27083333333331</v>
      </c>
      <c r="D100" s="12">
        <f>IF(Basis!D100="","",AVERAGE(Basis!D100,Basis!H100,Basis!L100,Basis!P100))</f>
        <v>135.19444444444443</v>
      </c>
      <c r="E100" s="12">
        <f>IF(Basis!E100="","",AVERAGE(Basis!E100,Basis!I100,Basis!M100,Basis!Q100))</f>
        <v>125.47222222222223</v>
      </c>
    </row>
    <row r="101" spans="1:5" ht="12.75">
      <c r="A101" s="6" t="str">
        <f>Basis!A101</f>
        <v>GG  1</v>
      </c>
      <c r="B101" s="12">
        <f>IF(Basis!B101="","",AVERAGE(Basis!B101,Basis!F101,Basis!J101,Basis!N101))</f>
        <v>133.97916666666666</v>
      </c>
      <c r="C101" s="12">
        <f>IF(Basis!C101="","",AVERAGE(Basis!C101,Basis!G101,Basis!K101,Basis!O101))</f>
        <v>139.64583333333331</v>
      </c>
      <c r="D101" s="12">
        <f>IF(Basis!D101="","",AVERAGE(Basis!D101,Basis!H101,Basis!L101,Basis!P101))</f>
        <v>139.7777777777778</v>
      </c>
      <c r="E101" s="12">
        <f>IF(Basis!E101="","",AVERAGE(Basis!E101,Basis!I101,Basis!M101,Basis!Q101))</f>
        <v>129.52777777777777</v>
      </c>
    </row>
    <row r="102" spans="1:5" ht="12.75">
      <c r="A102" s="6" t="str">
        <f>Basis!A102</f>
        <v>HHA 7</v>
      </c>
      <c r="B102" s="12">
        <f>IF(Basis!B102="","",AVERAGE(Basis!B102,Basis!F102,Basis!J102,Basis!N102))</f>
        <v>136.375</v>
      </c>
      <c r="C102" s="12">
        <f>IF(Basis!C102="","",AVERAGE(Basis!C102,Basis!G102,Basis!K102,Basis!O102))</f>
        <v>140.75000000000003</v>
      </c>
      <c r="D102" s="12">
        <f>IF(Basis!D102="","",AVERAGE(Basis!D102,Basis!H102,Basis!L102,Basis!P102))</f>
        <v>141.16666666666666</v>
      </c>
      <c r="E102" s="12">
        <f>IF(Basis!E102="","",AVERAGE(Basis!E102,Basis!I102,Basis!M102,Basis!Q102))</f>
        <v>133.7777777777778</v>
      </c>
    </row>
    <row r="103" spans="1:5" ht="12.75">
      <c r="A103" s="6" t="str">
        <f>Basis!A103</f>
        <v>ESW 4</v>
      </c>
      <c r="B103" s="12">
        <f>IF(Basis!B103="","",AVERAGE(Basis!B103,Basis!F103,Basis!J103,Basis!N103))</f>
        <v>139.22916666666669</v>
      </c>
      <c r="C103" s="12">
        <f>IF(Basis!C103="","",AVERAGE(Basis!C103,Basis!G103,Basis!K103,Basis!O103))</f>
        <v>143.02083333333334</v>
      </c>
      <c r="D103" s="12">
        <f>IF(Basis!D103="","",AVERAGE(Basis!D103,Basis!H103,Basis!L103,Basis!P103))</f>
        <v>139.2777777777778</v>
      </c>
      <c r="E103" s="12">
        <f>IF(Basis!E103="","",AVERAGE(Basis!E103,Basis!I103,Basis!M103,Basis!Q103))</f>
        <v>139.38888888888889</v>
      </c>
    </row>
    <row r="104" spans="1:5" ht="12.75">
      <c r="A104" s="6" t="str">
        <f>Basis!A104</f>
        <v>SGS 4</v>
      </c>
      <c r="B104" s="12">
        <f>IF(Basis!B104="","",AVERAGE(Basis!B104,Basis!F104,Basis!J104,Basis!N104))</f>
        <v>133.72916666666669</v>
      </c>
      <c r="C104" s="12">
        <f>IF(Basis!C104="","",AVERAGE(Basis!C104,Basis!G104,Basis!K104,Basis!O104))</f>
        <v>148.02083333333334</v>
      </c>
      <c r="D104" s="12">
        <f>IF(Basis!D104="","",AVERAGE(Basis!D104,Basis!H104,Basis!L104,Basis!P104))</f>
        <v>144.66666666666666</v>
      </c>
      <c r="E104" s="12">
        <f>IF(Basis!E104="","",AVERAGE(Basis!E104,Basis!I104,Basis!M104,Basis!Q104))</f>
        <v>145.55555555555557</v>
      </c>
    </row>
    <row r="105" spans="1:5" ht="12.75">
      <c r="A105" s="6" t="str">
        <f>Basis!A105</f>
        <v>DRG 5</v>
      </c>
      <c r="B105" s="12">
        <f>IF(Basis!B105="","",AVERAGE(Basis!B105,Basis!F105,Basis!J105,Basis!N105))</f>
        <v>115.48611111111111</v>
      </c>
      <c r="C105" s="12">
        <f>IF(Basis!C105="","",AVERAGE(Basis!C105,Basis!G105,Basis!K105,Basis!O105))</f>
        <v>111.67361111111111</v>
      </c>
      <c r="D105" s="12">
        <f>IF(Basis!D105="","",AVERAGE(Basis!D105,Basis!H105,Basis!L105,Basis!P105))</f>
        <v>122.75</v>
      </c>
      <c r="E105" s="12">
        <f>IF(Basis!E105="","",AVERAGE(Basis!E105,Basis!I105,Basis!M105,Basis!Q105))</f>
        <v>103.83333333333333</v>
      </c>
    </row>
    <row r="106" spans="1:5" ht="12.75">
      <c r="A106" s="6" t="str">
        <f>Basis!A106</f>
        <v>LEX 1</v>
      </c>
      <c r="B106" s="12">
        <f>IF(Basis!B106="","",AVERAGE(Basis!B106,Basis!F106,Basis!J106,Basis!N106))</f>
        <v>105.97222222222223</v>
      </c>
      <c r="C106" s="12">
        <f>IF(Basis!C106="","",AVERAGE(Basis!C106,Basis!G106,Basis!K106,Basis!O106))</f>
      </c>
      <c r="D106" s="12">
        <f>IF(Basis!D106="","",AVERAGE(Basis!D106,Basis!H106,Basis!L106,Basis!P106))</f>
        <v>120</v>
      </c>
      <c r="E106" s="12">
        <f>IF(Basis!E106="","",AVERAGE(Basis!E106,Basis!I106,Basis!M106,Basis!Q106))</f>
        <v>116</v>
      </c>
    </row>
    <row r="107" spans="1:5" ht="13.5" thickBot="1">
      <c r="A107" t="s">
        <v>20</v>
      </c>
      <c r="B107" s="13">
        <f>IF(SUM(B97:B106)=0,"",AVERAGE(B97:B106))</f>
        <v>133.70208333333332</v>
      </c>
      <c r="C107" s="13">
        <f>IF(SUM(C97:C106)=0,"",AVERAGE(C97:C106))</f>
        <v>139.60648148148147</v>
      </c>
      <c r="D107" s="13">
        <f>IF(SUM(D97:D106)=0,"",AVERAGE(D97:D106))</f>
        <v>139.91111111111113</v>
      </c>
      <c r="E107" s="13">
        <f>IF(SUM(E97:E106)=0,"",AVERAGE(E97:E106))</f>
        <v>132.28888888888892</v>
      </c>
    </row>
    <row r="108" spans="2:5" ht="13.5" thickTop="1">
      <c r="B108" s="11"/>
      <c r="C108" s="11"/>
      <c r="D108" s="11"/>
      <c r="E108" s="11"/>
    </row>
  </sheetData>
  <sheetProtection/>
  <printOptions/>
  <pageMargins left="0.787401575" right="0.787401575" top="0.17" bottom="0.984251969" header="0.17" footer="0.492125984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P109"/>
  <sheetViews>
    <sheetView zoomScale="102" zoomScaleNormal="102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bestFit="1" customWidth="1"/>
  </cols>
  <sheetData>
    <row r="1" ht="12.75">
      <c r="A1" t="s">
        <v>15</v>
      </c>
    </row>
    <row r="3" spans="2:16" ht="12.75"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/>
    </row>
    <row r="4" spans="1:16" ht="15.75">
      <c r="A4" s="2" t="s">
        <v>30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16</v>
      </c>
      <c r="O4" s="11" t="s">
        <v>17</v>
      </c>
      <c r="P4" s="11"/>
    </row>
    <row r="5" spans="2:1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3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6" t="s">
        <v>23</v>
      </c>
      <c r="B7" s="12">
        <f>VLOOKUP(A7,'Spieltag 1'!$A$7:$E$106,5,FALSE)</f>
        <v>200.83333333333334</v>
      </c>
      <c r="C7" s="12">
        <f>VLOOKUP($A7,'Spieltag 2'!$A$7:$E$106,5,FALSE)</f>
        <v>176.25</v>
      </c>
      <c r="D7" s="12">
        <f>VLOOKUP($A7,'Spieltag 3'!$A$7:$E$106,5,FALSE)</f>
        <v>184.08333333333334</v>
      </c>
      <c r="E7" s="12">
        <f>VLOOKUP($A7,'Spieltag 4'!$A$7:$E$106,5,FALSE)</f>
        <v>186.91666666666666</v>
      </c>
      <c r="F7" s="12">
        <f>VLOOKUP($A7,'Spieltag 5'!$A$7:$E$106,5,FALSE)</f>
        <v>188.33333333333334</v>
      </c>
      <c r="G7" s="12">
        <f>VLOOKUP($A7,'Spieltag 6'!$A$7:$E$106,5,FALSE)</f>
        <v>179.5</v>
      </c>
      <c r="H7" s="12">
        <f>VLOOKUP($A7,'Spieltag 7'!$A$7:$E$106,5,FALSE)</f>
        <v>169</v>
      </c>
      <c r="I7" s="12">
        <f>VLOOKUP($A7,'Spieltag 8'!$A$7:$E$106,5,FALSE)</f>
        <v>191.16666666666666</v>
      </c>
      <c r="J7" s="12">
        <f>VLOOKUP($A7,'Spieltag 9'!$A$7:$E$106,5,FALSE)</f>
        <v>191.66666666666666</v>
      </c>
      <c r="K7" s="12">
        <f>VLOOKUP($A7,'Spieltag 10'!$A$7:$E$106,5,FALSE)</f>
        <v>188.08333333333334</v>
      </c>
      <c r="L7" s="12">
        <f>VLOOKUP($A7,'Spieltag 11'!$A$7:$E$106,5,FALSE)</f>
        <v>184.66666666666666</v>
      </c>
      <c r="M7" s="12">
        <f>VLOOKUP($A7,'Spieltag 12'!$A$7:$E$106,5,FALSE)</f>
        <v>182.91666666666666</v>
      </c>
      <c r="N7" s="12">
        <f>VLOOKUP($A7,'Spieltag 13'!$A$7:$E$106,5,FALSE)</f>
        <v>193</v>
      </c>
      <c r="O7" s="12">
        <f>VLOOKUP($A7,'Spieltag 14'!$A$7:$E$106,5,FALSE)</f>
        <v>180.08333333333334</v>
      </c>
      <c r="P7" s="11"/>
    </row>
    <row r="8" spans="1:16" ht="12.75">
      <c r="A8" s="6" t="s">
        <v>68</v>
      </c>
      <c r="B8" s="12">
        <f>VLOOKUP(A8,'Spieltag 1'!$A$7:$E$106,5,FALSE)</f>
        <v>191.25</v>
      </c>
      <c r="C8" s="12">
        <f>VLOOKUP($A8,'Spieltag 2'!$A$7:$E$106,5,FALSE)</f>
        <v>180.58333333333334</v>
      </c>
      <c r="D8" s="12">
        <f>VLOOKUP($A8,'Spieltag 3'!$A$7:$E$106,5,FALSE)</f>
        <v>162.91666666666666</v>
      </c>
      <c r="E8" s="12">
        <f>VLOOKUP($A8,'Spieltag 4'!$A$7:$E$106,5,FALSE)</f>
        <v>203.5</v>
      </c>
      <c r="F8" s="12">
        <f>VLOOKUP($A8,'Spieltag 5'!$A$7:$E$106,5,FALSE)</f>
        <v>203</v>
      </c>
      <c r="G8" s="12">
        <f>VLOOKUP($A8,'Spieltag 6'!$A$7:$E$106,5,FALSE)</f>
        <v>181.58333333333334</v>
      </c>
      <c r="H8" s="12">
        <f>VLOOKUP($A8,'Spieltag 7'!$A$7:$E$106,5,FALSE)</f>
        <v>146.25</v>
      </c>
      <c r="I8" s="12">
        <f>VLOOKUP($A8,'Spieltag 8'!$A$7:$E$106,5,FALSE)</f>
        <v>196.83333333333334</v>
      </c>
      <c r="J8" s="12">
        <f>VLOOKUP($A8,'Spieltag 9'!$A$7:$E$106,5,FALSE)</f>
        <v>185.08333333333334</v>
      </c>
      <c r="K8" s="12">
        <f>VLOOKUP($A8,'Spieltag 10'!$A$7:$E$106,5,FALSE)</f>
        <v>177.75</v>
      </c>
      <c r="L8" s="12">
        <f>VLOOKUP($A8,'Spieltag 11'!$A$7:$E$106,5,FALSE)</f>
        <v>185.83333333333334</v>
      </c>
      <c r="M8" s="12">
        <f>VLOOKUP($A8,'Spieltag 12'!$A$7:$E$106,5,FALSE)</f>
        <v>183.75</v>
      </c>
      <c r="N8" s="12">
        <f>VLOOKUP($A8,'Spieltag 13'!$A$7:$E$106,5,FALSE)</f>
        <v>182.83333333333334</v>
      </c>
      <c r="O8" s="12">
        <f>VLOOKUP($A8,'Spieltag 14'!$A$7:$E$106,5,FALSE)</f>
        <v>197.16666666666666</v>
      </c>
      <c r="P8" s="11"/>
    </row>
    <row r="9" spans="1:16" ht="12.75">
      <c r="A9" s="6" t="s">
        <v>26</v>
      </c>
      <c r="B9" s="12">
        <f>VLOOKUP(A9,'Spieltag 1'!$A$7:$E$106,5,FALSE)</f>
        <v>190.58333333333334</v>
      </c>
      <c r="C9" s="12">
        <f>VLOOKUP($A9,'Spieltag 2'!$A$7:$E$106,5,FALSE)</f>
        <v>178.16666666666666</v>
      </c>
      <c r="D9" s="12">
        <f>VLOOKUP($A9,'Spieltag 3'!$A$7:$E$106,5,FALSE)</f>
        <v>157.41666666666666</v>
      </c>
      <c r="E9" s="12">
        <f>VLOOKUP($A9,'Spieltag 4'!$A$7:$E$106,5,FALSE)</f>
        <v>169.83333333333334</v>
      </c>
      <c r="F9" s="12">
        <f>VLOOKUP($A9,'Spieltag 5'!$A$7:$E$106,5,FALSE)</f>
        <v>177.75</v>
      </c>
      <c r="G9" s="12">
        <f>VLOOKUP($A9,'Spieltag 6'!$A$7:$E$106,5,FALSE)</f>
        <v>179.83333333333334</v>
      </c>
      <c r="H9" s="12">
        <f>VLOOKUP($A9,'Spieltag 7'!$A$7:$E$106,5,FALSE)</f>
        <v>165.5</v>
      </c>
      <c r="I9" s="12">
        <f>VLOOKUP($A9,'Spieltag 8'!$A$7:$E$106,5,FALSE)</f>
        <v>178.41666666666666</v>
      </c>
      <c r="J9" s="12">
        <f>VLOOKUP($A9,'Spieltag 9'!$A$7:$E$106,5,FALSE)</f>
        <v>202.58333333333334</v>
      </c>
      <c r="K9" s="12">
        <f>VLOOKUP($A9,'Spieltag 10'!$A$7:$E$106,5,FALSE)</f>
        <v>169.25</v>
      </c>
      <c r="L9" s="12">
        <f>VLOOKUP($A9,'Spieltag 11'!$A$7:$E$106,5,FALSE)</f>
        <v>170.33333333333334</v>
      </c>
      <c r="M9" s="12">
        <f>VLOOKUP($A9,'Spieltag 12'!$A$7:$E$106,5,FALSE)</f>
        <v>178.91666666666666</v>
      </c>
      <c r="N9" s="12">
        <f>VLOOKUP($A9,'Spieltag 13'!$A$7:$E$106,5,FALSE)</f>
        <v>184</v>
      </c>
      <c r="O9" s="12">
        <f>VLOOKUP($A9,'Spieltag 14'!$A$7:$E$106,5,FALSE)</f>
        <v>170.16666666666666</v>
      </c>
      <c r="P9" s="11"/>
    </row>
    <row r="10" spans="1:16" ht="12.75">
      <c r="A10" s="6" t="s">
        <v>24</v>
      </c>
      <c r="B10" s="12">
        <f>VLOOKUP(A10,'Spieltag 1'!$A$7:$E$106,5,FALSE)</f>
        <v>189.33333333333334</v>
      </c>
      <c r="C10" s="12">
        <f>VLOOKUP($A10,'Spieltag 2'!$A$7:$E$106,5,FALSE)</f>
        <v>183.58333333333334</v>
      </c>
      <c r="D10" s="12">
        <f>VLOOKUP($A10,'Spieltag 3'!$A$7:$E$106,5,FALSE)</f>
        <v>174.08333333333334</v>
      </c>
      <c r="E10" s="12">
        <f>VLOOKUP($A10,'Spieltag 4'!$A$7:$E$106,5,FALSE)</f>
        <v>212.08333333333334</v>
      </c>
      <c r="F10" s="12">
        <f>VLOOKUP($A10,'Spieltag 5'!$A$7:$E$106,5,FALSE)</f>
        <v>181.33333333333334</v>
      </c>
      <c r="G10" s="12">
        <f>VLOOKUP($A10,'Spieltag 6'!$A$7:$E$106,5,FALSE)</f>
        <v>187.41666666666666</v>
      </c>
      <c r="H10" s="12">
        <f>VLOOKUP($A10,'Spieltag 7'!$A$7:$E$106,5,FALSE)</f>
        <v>189.25</v>
      </c>
      <c r="I10" s="12">
        <f>VLOOKUP($A10,'Spieltag 8'!$A$7:$E$106,5,FALSE)</f>
        <v>168.58333333333334</v>
      </c>
      <c r="J10" s="12">
        <f>VLOOKUP($A10,'Spieltag 9'!$A$7:$E$106,5,FALSE)</f>
        <v>194.66666666666666</v>
      </c>
      <c r="K10" s="12">
        <f>VLOOKUP($A10,'Spieltag 10'!$A$7:$E$106,5,FALSE)</f>
        <v>172.83333333333334</v>
      </c>
      <c r="L10" s="12">
        <f>VLOOKUP($A10,'Spieltag 11'!$A$7:$E$106,5,FALSE)</f>
        <v>206.41666666666666</v>
      </c>
      <c r="M10" s="12">
        <f>VLOOKUP($A10,'Spieltag 12'!$A$7:$E$106,5,FALSE)</f>
        <v>183.75</v>
      </c>
      <c r="N10" s="12">
        <f>VLOOKUP($A10,'Spieltag 13'!$A$7:$E$106,5,FALSE)</f>
        <v>189.91666666666666</v>
      </c>
      <c r="O10" s="12">
        <f>VLOOKUP($A10,'Spieltag 14'!$A$7:$E$106,5,FALSE)</f>
        <v>174.75</v>
      </c>
      <c r="P10" s="11"/>
    </row>
    <row r="11" spans="1:16" ht="12.75">
      <c r="A11" s="6" t="s">
        <v>22</v>
      </c>
      <c r="B11" s="12">
        <f>VLOOKUP(A11,'Spieltag 1'!$A$7:$E$106,5,FALSE)</f>
        <v>186.83333333333334</v>
      </c>
      <c r="C11" s="12">
        <f>VLOOKUP($A11,'Spieltag 2'!$A$7:$E$106,5,FALSE)</f>
        <v>185.08333333333334</v>
      </c>
      <c r="D11" s="12">
        <f>VLOOKUP($A11,'Spieltag 3'!$A$7:$E$106,5,FALSE)</f>
        <v>172.83333333333334</v>
      </c>
      <c r="E11" s="12">
        <f>VLOOKUP($A11,'Spieltag 4'!$A$7:$E$106,5,FALSE)</f>
        <v>176.5</v>
      </c>
      <c r="F11" s="12">
        <f>VLOOKUP($A11,'Spieltag 5'!$A$7:$E$106,5,FALSE)</f>
        <v>206</v>
      </c>
      <c r="G11" s="12">
        <f>VLOOKUP($A11,'Spieltag 6'!$A$7:$E$106,5,FALSE)</f>
        <v>184.41666666666666</v>
      </c>
      <c r="H11" s="12">
        <f>VLOOKUP($A11,'Spieltag 7'!$A$7:$E$106,5,FALSE)</f>
        <v>182.5</v>
      </c>
      <c r="I11" s="12">
        <f>VLOOKUP($A11,'Spieltag 8'!$A$7:$E$106,5,FALSE)</f>
        <v>183.75</v>
      </c>
      <c r="J11" s="12">
        <f>VLOOKUP($A11,'Spieltag 9'!$A$7:$E$106,5,FALSE)</f>
        <v>191.33333333333334</v>
      </c>
      <c r="K11" s="12">
        <f>VLOOKUP($A11,'Spieltag 10'!$A$7:$E$106,5,FALSE)</f>
        <v>177.91666666666666</v>
      </c>
      <c r="L11" s="12">
        <f>VLOOKUP($A11,'Spieltag 11'!$A$7:$E$106,5,FALSE)</f>
        <v>178.83333333333334</v>
      </c>
      <c r="M11" s="12">
        <f>VLOOKUP($A11,'Spieltag 12'!$A$7:$E$106,5,FALSE)</f>
        <v>183.66666666666666</v>
      </c>
      <c r="N11" s="12">
        <f>VLOOKUP($A11,'Spieltag 13'!$A$7:$E$106,5,FALSE)</f>
        <v>184.83333333333334</v>
      </c>
      <c r="O11" s="12">
        <f>VLOOKUP($A11,'Spieltag 14'!$A$7:$E$106,5,FALSE)</f>
        <v>184.75</v>
      </c>
      <c r="P11" s="11"/>
    </row>
    <row r="12" spans="1:16" ht="12.75">
      <c r="A12" s="6" t="s">
        <v>25</v>
      </c>
      <c r="B12" s="12">
        <f>VLOOKUP(A12,'Spieltag 1'!$A$7:$E$106,5,FALSE)</f>
        <v>185.5</v>
      </c>
      <c r="C12" s="12">
        <f>VLOOKUP($A12,'Spieltag 2'!$A$7:$E$106,5,FALSE)</f>
        <v>181.08333333333334</v>
      </c>
      <c r="D12" s="12">
        <f>VLOOKUP($A12,'Spieltag 3'!$A$7:$E$106,5,FALSE)</f>
        <v>169.83333333333334</v>
      </c>
      <c r="E12" s="12">
        <f>VLOOKUP($A12,'Spieltag 4'!$A$7:$E$106,5,FALSE)</f>
        <v>182.41666666666666</v>
      </c>
      <c r="F12" s="12">
        <f>VLOOKUP($A12,'Spieltag 5'!$A$7:$E$106,5,FALSE)</f>
        <v>201.5</v>
      </c>
      <c r="G12" s="12">
        <f>VLOOKUP($A12,'Spieltag 6'!$A$7:$E$106,5,FALSE)</f>
        <v>178.66666666666666</v>
      </c>
      <c r="H12" s="12">
        <f>VLOOKUP($A12,'Spieltag 7'!$A$7:$E$106,5,FALSE)</f>
        <v>173.83333333333334</v>
      </c>
      <c r="I12" s="12">
        <f>VLOOKUP($A12,'Spieltag 8'!$A$7:$E$106,5,FALSE)</f>
        <v>187.58333333333334</v>
      </c>
      <c r="J12" s="12">
        <f>VLOOKUP($A12,'Spieltag 9'!$A$7:$E$106,5,FALSE)</f>
        <v>182.5</v>
      </c>
      <c r="K12" s="12">
        <f>VLOOKUP($A12,'Spieltag 10'!$A$7:$E$106,5,FALSE)</f>
        <v>182.25</v>
      </c>
      <c r="L12" s="12">
        <f>VLOOKUP($A12,'Spieltag 11'!$A$7:$E$106,5,FALSE)</f>
        <v>174.91666666666666</v>
      </c>
      <c r="M12" s="12">
        <f>VLOOKUP($A12,'Spieltag 12'!$A$7:$E$106,5,FALSE)</f>
        <v>177.91666666666666</v>
      </c>
      <c r="N12" s="12">
        <f>VLOOKUP($A12,'Spieltag 13'!$A$7:$E$106,5,FALSE)</f>
        <v>177.66666666666666</v>
      </c>
      <c r="O12" s="12">
        <f>VLOOKUP($A12,'Spieltag 14'!$A$7:$E$106,5,FALSE)</f>
        <v>172.75</v>
      </c>
      <c r="P12" s="11"/>
    </row>
    <row r="13" spans="1:16" ht="12.75">
      <c r="A13" s="6" t="s">
        <v>29</v>
      </c>
      <c r="B13" s="12">
        <f>VLOOKUP(A13,'Spieltag 1'!$A$7:$E$106,5,FALSE)</f>
        <v>179.16666666666666</v>
      </c>
      <c r="C13" s="12">
        <f>VLOOKUP($A13,'Spieltag 2'!$A$7:$E$106,5,FALSE)</f>
        <v>175.75</v>
      </c>
      <c r="D13" s="12">
        <f>VLOOKUP($A13,'Spieltag 3'!$A$7:$E$106,5,FALSE)</f>
        <v>169.58333333333334</v>
      </c>
      <c r="E13" s="12">
        <f>VLOOKUP($A13,'Spieltag 4'!$A$7:$E$106,5,FALSE)</f>
        <v>186</v>
      </c>
      <c r="F13" s="12">
        <f>VLOOKUP($A13,'Spieltag 5'!$A$7:$E$106,5,FALSE)</f>
        <v>177.91666666666666</v>
      </c>
      <c r="G13" s="12">
        <f>VLOOKUP($A13,'Spieltag 6'!$A$7:$E$106,5,FALSE)</f>
        <v>163.08333333333334</v>
      </c>
      <c r="H13" s="12">
        <f>VLOOKUP($A13,'Spieltag 7'!$A$7:$E$106,5,FALSE)</f>
        <v>164.58333333333334</v>
      </c>
      <c r="I13" s="12">
        <f>VLOOKUP($A13,'Spieltag 8'!$A$7:$E$106,5,FALSE)</f>
        <v>161.5</v>
      </c>
      <c r="J13" s="12">
        <f>VLOOKUP($A13,'Spieltag 9'!$A$7:$E$106,5,FALSE)</f>
        <v>174.91666666666666</v>
      </c>
      <c r="K13" s="12">
        <f>VLOOKUP($A13,'Spieltag 10'!$A$7:$E$106,5,FALSE)</f>
        <v>169</v>
      </c>
      <c r="L13" s="12">
        <f>VLOOKUP($A13,'Spieltag 11'!$A$7:$E$106,5,FALSE)</f>
        <v>178.41666666666666</v>
      </c>
      <c r="M13" s="12">
        <f>VLOOKUP($A13,'Spieltag 12'!$A$7:$E$106,5,FALSE)</f>
        <v>175.41666666666666</v>
      </c>
      <c r="N13" s="12">
        <f>VLOOKUP($A13,'Spieltag 13'!$A$7:$E$106,5,FALSE)</f>
        <v>172.83333333333334</v>
      </c>
      <c r="O13" s="12">
        <f>VLOOKUP($A13,'Spieltag 14'!$A$7:$E$106,5,FALSE)</f>
        <v>160.83333333333334</v>
      </c>
      <c r="P13" s="11"/>
    </row>
    <row r="14" spans="1:16" ht="12.75">
      <c r="A14" s="6" t="s">
        <v>28</v>
      </c>
      <c r="B14" s="12">
        <f>VLOOKUP(A14,'Spieltag 1'!$A$7:$E$106,5,FALSE)</f>
        <v>178</v>
      </c>
      <c r="C14" s="12">
        <f>VLOOKUP($A14,'Spieltag 2'!$A$7:$E$106,5,FALSE)</f>
        <v>164.08333333333334</v>
      </c>
      <c r="D14" s="12">
        <f>VLOOKUP($A14,'Spieltag 3'!$A$7:$E$106,5,FALSE)</f>
        <v>162.41666666666666</v>
      </c>
      <c r="E14" s="12">
        <f>VLOOKUP($A14,'Spieltag 4'!$A$7:$E$106,5,FALSE)</f>
        <v>182.75</v>
      </c>
      <c r="F14" s="12">
        <f>VLOOKUP($A14,'Spieltag 5'!$A$7:$E$106,5,FALSE)</f>
        <v>172.16666666666666</v>
      </c>
      <c r="G14" s="12">
        <f>VLOOKUP($A14,'Spieltag 6'!$A$7:$E$106,5,FALSE)</f>
        <v>169.91666666666666</v>
      </c>
      <c r="H14" s="12">
        <f>VLOOKUP($A14,'Spieltag 7'!$A$7:$E$106,5,FALSE)</f>
        <v>144.91666666666666</v>
      </c>
      <c r="I14" s="12">
        <f>VLOOKUP($A14,'Spieltag 8'!$A$7:$E$106,5,FALSE)</f>
        <v>172.16666666666666</v>
      </c>
      <c r="J14" s="12">
        <f>VLOOKUP($A14,'Spieltag 9'!$A$7:$E$106,5,FALSE)</f>
        <v>169.75</v>
      </c>
      <c r="K14" s="12">
        <f>VLOOKUP($A14,'Spieltag 10'!$A$7:$E$106,5,FALSE)</f>
        <v>163.91666666666666</v>
      </c>
      <c r="L14" s="12">
        <f>VLOOKUP($A14,'Spieltag 11'!$A$7:$E$106,5,FALSE)</f>
        <v>168.91666666666666</v>
      </c>
      <c r="M14" s="12">
        <f>VLOOKUP($A14,'Spieltag 12'!$A$7:$E$106,5,FALSE)</f>
        <v>161</v>
      </c>
      <c r="N14" s="12">
        <f>VLOOKUP($A14,'Spieltag 13'!$A$7:$E$106,5,FALSE)</f>
        <v>165</v>
      </c>
      <c r="O14" s="12">
        <f>VLOOKUP($A14,'Spieltag 14'!$A$7:$E$106,5,FALSE)</f>
        <v>166.5</v>
      </c>
      <c r="P14" s="11"/>
    </row>
    <row r="15" spans="1:16" ht="12.75">
      <c r="A15" s="6" t="s">
        <v>27</v>
      </c>
      <c r="B15" s="12">
        <f>VLOOKUP(A15,'Spieltag 1'!$A$7:$E$106,5,FALSE)</f>
        <v>176.66666666666666</v>
      </c>
      <c r="C15" s="12">
        <f>VLOOKUP($A15,'Spieltag 2'!$A$7:$E$106,5,FALSE)</f>
        <v>171.83333333333334</v>
      </c>
      <c r="D15" s="12">
        <f>VLOOKUP($A15,'Spieltag 3'!$A$7:$E$106,5,FALSE)</f>
        <v>160.83333333333334</v>
      </c>
      <c r="E15" s="12">
        <f>VLOOKUP($A15,'Spieltag 4'!$A$7:$E$106,5,FALSE)</f>
        <v>168.91666666666666</v>
      </c>
      <c r="F15" s="12">
        <f>VLOOKUP($A15,'Spieltag 5'!$A$7:$E$106,5,FALSE)</f>
        <v>163.25</v>
      </c>
      <c r="G15" s="12">
        <f>VLOOKUP($A15,'Spieltag 6'!$A$7:$E$106,5,FALSE)</f>
        <v>187.83333333333334</v>
      </c>
      <c r="H15" s="12">
        <f>VLOOKUP($A15,'Spieltag 7'!$A$7:$E$106,5,FALSE)</f>
        <v>171.5</v>
      </c>
      <c r="I15" s="12">
        <f>VLOOKUP($A15,'Spieltag 8'!$A$7:$E$106,5,FALSE)</f>
        <v>173.66666666666666</v>
      </c>
      <c r="J15" s="12">
        <f>VLOOKUP($A15,'Spieltag 9'!$A$7:$E$106,5,FALSE)</f>
        <v>187.58333333333334</v>
      </c>
      <c r="K15" s="12">
        <f>VLOOKUP($A15,'Spieltag 10'!$A$7:$E$106,5,FALSE)</f>
        <v>166.25</v>
      </c>
      <c r="L15" s="12">
        <f>VLOOKUP($A15,'Spieltag 11'!$A$7:$E$106,5,FALSE)</f>
        <v>179.5</v>
      </c>
      <c r="M15" s="12">
        <f>VLOOKUP($A15,'Spieltag 12'!$A$7:$E$106,5,FALSE)</f>
        <v>168.33333333333334</v>
      </c>
      <c r="N15" s="12">
        <f>VLOOKUP($A15,'Spieltag 13'!$A$7:$E$106,5,FALSE)</f>
        <v>185.33333333333334</v>
      </c>
      <c r="O15" s="12">
        <f>VLOOKUP($A15,'Spieltag 14'!$A$7:$E$106,5,FALSE)</f>
        <v>178.41666666666666</v>
      </c>
      <c r="P15" s="11"/>
    </row>
    <row r="16" spans="1:16" ht="12.75">
      <c r="A16" s="6" t="s">
        <v>6</v>
      </c>
      <c r="B16" s="12">
        <f>VLOOKUP(A16,'Spieltag 1'!$A$7:$E$106,5,FALSE)</f>
        <v>175.16666666666666</v>
      </c>
      <c r="C16" s="12">
        <f>VLOOKUP($A16,'Spieltag 2'!$A$7:$E$106,5,FALSE)</f>
        <v>191.5</v>
      </c>
      <c r="D16" s="12">
        <f>VLOOKUP($A16,'Spieltag 3'!$A$7:$E$106,5,FALSE)</f>
        <v>162.16666666666666</v>
      </c>
      <c r="E16" s="12">
        <f>VLOOKUP($A16,'Spieltag 4'!$A$7:$E$106,5,FALSE)</f>
        <v>188.91666666666666</v>
      </c>
      <c r="F16" s="12">
        <f>VLOOKUP($A16,'Spieltag 5'!$A$7:$E$106,5,FALSE)</f>
        <v>202</v>
      </c>
      <c r="G16" s="12">
        <f>VLOOKUP($A16,'Spieltag 6'!$A$7:$E$106,5,FALSE)</f>
        <v>201.58333333333334</v>
      </c>
      <c r="H16" s="12">
        <f>VLOOKUP($A16,'Spieltag 7'!$A$7:$E$106,5,FALSE)</f>
        <v>213</v>
      </c>
      <c r="I16" s="12">
        <f>VLOOKUP($A16,'Spieltag 8'!$A$7:$E$106,5,FALSE)</f>
        <v>179.33333333333334</v>
      </c>
      <c r="J16" s="12">
        <f>VLOOKUP($A16,'Spieltag 9'!$A$7:$E$106,5,FALSE)</f>
        <v>198.66666666666666</v>
      </c>
      <c r="K16" s="12">
        <f>VLOOKUP($A16,'Spieltag 10'!$A$7:$E$106,5,FALSE)</f>
        <v>182.58333333333334</v>
      </c>
      <c r="L16" s="12">
        <f>VLOOKUP($A16,'Spieltag 11'!$A$7:$E$106,5,FALSE)</f>
        <v>172.66666666666666</v>
      </c>
      <c r="M16" s="12">
        <f>VLOOKUP($A16,'Spieltag 12'!$A$7:$E$106,5,FALSE)</f>
        <v>187.91666666666666</v>
      </c>
      <c r="N16" s="12">
        <f>VLOOKUP($A16,'Spieltag 13'!$A$7:$E$106,5,FALSE)</f>
        <v>176.16666666666666</v>
      </c>
      <c r="O16" s="12">
        <f>VLOOKUP($A16,'Spieltag 14'!$A$7:$E$106,5,FALSE)</f>
        <v>200.16666666666666</v>
      </c>
      <c r="P16" s="11"/>
    </row>
    <row r="17" spans="2:16" ht="11.2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" t="s">
        <v>14</v>
      </c>
      <c r="B19" s="11" t="s">
        <v>16</v>
      </c>
      <c r="C19" s="11" t="s">
        <v>17</v>
      </c>
      <c r="D19" s="11" t="s">
        <v>18</v>
      </c>
      <c r="E19" s="11" t="s">
        <v>19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16</v>
      </c>
      <c r="K19" s="11" t="s">
        <v>17</v>
      </c>
      <c r="L19" s="11" t="s">
        <v>18</v>
      </c>
      <c r="M19" s="11" t="s">
        <v>19</v>
      </c>
      <c r="N19" s="11" t="s">
        <v>16</v>
      </c>
      <c r="O19" s="11" t="s">
        <v>17</v>
      </c>
      <c r="P19" s="11"/>
    </row>
    <row r="20" spans="2:16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3" t="s">
        <v>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6" t="s">
        <v>33</v>
      </c>
      <c r="B22" s="12">
        <f>VLOOKUP(A22,'Spieltag 1'!$A$7:$E$106,5,FALSE)</f>
        <v>189.66666666666666</v>
      </c>
      <c r="C22" s="12">
        <f>VLOOKUP($A22,'Spieltag 2'!$A$7:$E$106,5,FALSE)</f>
        <v>170.16666666666666</v>
      </c>
      <c r="D22" s="12">
        <f>VLOOKUP($A22,'Spieltag 3'!$A$7:$E$106,5,FALSE)</f>
        <v>180.41666666666666</v>
      </c>
      <c r="E22" s="12">
        <f>VLOOKUP($A22,'Spieltag 4'!$A$7:$E$106,5,FALSE)</f>
        <v>163.58333333333334</v>
      </c>
      <c r="F22" s="12">
        <f>VLOOKUP($A22,'Spieltag 5'!$A$7:$E$106,5,FALSE)</f>
        <v>171.5</v>
      </c>
      <c r="G22" s="12">
        <f>VLOOKUP($A22,'Spieltag 6'!$A$7:$E$106,5,FALSE)</f>
        <v>175.75</v>
      </c>
      <c r="H22" s="12">
        <f>VLOOKUP($A22,'Spieltag 7'!$A$7:$E$106,5,FALSE)</f>
        <v>190.25</v>
      </c>
      <c r="I22" s="12">
        <f>VLOOKUP($A22,'Spieltag 8'!$A$7:$E$106,5,FALSE)</f>
        <v>157.33333333333334</v>
      </c>
      <c r="J22" s="12">
        <f>VLOOKUP($A22,'Spieltag 9'!$A$7:$E$106,5,FALSE)</f>
        <v>174.33333333333334</v>
      </c>
      <c r="K22" s="12">
        <f>VLOOKUP($A22,'Spieltag 10'!$A$7:$E$106,5,FALSE)</f>
        <v>186.16666666666666</v>
      </c>
      <c r="L22" s="12">
        <f>VLOOKUP($A22,'Spieltag 11'!$A$7:$E$106,5,FALSE)</f>
        <v>182.91666666666666</v>
      </c>
      <c r="M22" s="12">
        <f>VLOOKUP($A22,'Spieltag 12'!$A$7:$E$106,5,FALSE)</f>
        <v>161.66666666666666</v>
      </c>
      <c r="N22" s="12">
        <f>VLOOKUP($A22,'Spieltag 13'!$A$7:$E$106,5,FALSE)</f>
        <v>170</v>
      </c>
      <c r="O22" s="12">
        <f>VLOOKUP($A22,'Spieltag 14'!$A$7:$E$106,5,FALSE)</f>
        <v>189.75</v>
      </c>
      <c r="P22" s="11"/>
    </row>
    <row r="23" spans="1:16" ht="12.75">
      <c r="A23" s="6" t="s">
        <v>36</v>
      </c>
      <c r="B23" s="12">
        <f>VLOOKUP(A23,'Spieltag 1'!$A$7:$E$106,5,FALSE)</f>
        <v>186.66666666666666</v>
      </c>
      <c r="C23" s="12">
        <f>VLOOKUP($A23,'Spieltag 2'!$A$7:$E$106,5,FALSE)</f>
        <v>170</v>
      </c>
      <c r="D23" s="12">
        <f>VLOOKUP($A23,'Spieltag 3'!$A$7:$E$106,5,FALSE)</f>
        <v>172.58333333333334</v>
      </c>
      <c r="E23" s="12">
        <f>VLOOKUP($A23,'Spieltag 4'!$A$7:$E$106,5,FALSE)</f>
        <v>176.08333333333334</v>
      </c>
      <c r="F23" s="12">
        <f>VLOOKUP($A23,'Spieltag 5'!$A$7:$E$106,5,FALSE)</f>
        <v>180.83333333333334</v>
      </c>
      <c r="G23" s="12">
        <f>VLOOKUP($A23,'Spieltag 6'!$A$7:$E$106,5,FALSE)</f>
        <v>165.16666666666666</v>
      </c>
      <c r="H23" s="12">
        <f>VLOOKUP($A23,'Spieltag 7'!$A$7:$E$106,5,FALSE)</f>
        <v>178.66666666666666</v>
      </c>
      <c r="I23" s="12">
        <f>VLOOKUP($A23,'Spieltag 8'!$A$7:$E$106,5,FALSE)</f>
        <v>183.58333333333334</v>
      </c>
      <c r="J23" s="12">
        <f>VLOOKUP($A23,'Spieltag 9'!$A$7:$E$106,5,FALSE)</f>
        <v>170.5</v>
      </c>
      <c r="K23" s="12">
        <f>VLOOKUP($A23,'Spieltag 10'!$A$7:$E$106,5,FALSE)</f>
        <v>172.58333333333334</v>
      </c>
      <c r="L23" s="12">
        <f>VLOOKUP($A23,'Spieltag 11'!$A$7:$E$106,5,FALSE)</f>
        <v>177.16666666666666</v>
      </c>
      <c r="M23" s="12">
        <f>VLOOKUP($A23,'Spieltag 12'!$A$7:$E$106,5,FALSE)</f>
        <v>183</v>
      </c>
      <c r="N23" s="12">
        <f>VLOOKUP($A23,'Spieltag 13'!$A$7:$E$106,5,FALSE)</f>
        <v>165.58333333333334</v>
      </c>
      <c r="O23" s="12">
        <f>VLOOKUP($A23,'Spieltag 14'!$A$7:$E$106,5,FALSE)</f>
        <v>187.25</v>
      </c>
      <c r="P23" s="11"/>
    </row>
    <row r="24" spans="1:16" ht="12.75">
      <c r="A24" s="6" t="s">
        <v>32</v>
      </c>
      <c r="B24" s="12">
        <f>VLOOKUP(A24,'Spieltag 1'!$A$7:$E$106,5,FALSE)</f>
        <v>182.75</v>
      </c>
      <c r="C24" s="12">
        <f>VLOOKUP($A24,'Spieltag 2'!$A$7:$E$106,5,FALSE)</f>
        <v>197.66666666666666</v>
      </c>
      <c r="D24" s="12">
        <f>VLOOKUP($A24,'Spieltag 3'!$A$7:$E$106,5,FALSE)</f>
        <v>170.83333333333334</v>
      </c>
      <c r="E24" s="12">
        <f>VLOOKUP($A24,'Spieltag 4'!$A$7:$E$106,5,FALSE)</f>
        <v>178.91666666666666</v>
      </c>
      <c r="F24" s="12">
        <f>VLOOKUP($A24,'Spieltag 5'!$A$7:$E$106,5,FALSE)</f>
        <v>188.33333333333334</v>
      </c>
      <c r="G24" s="12">
        <f>VLOOKUP($A24,'Spieltag 6'!$A$7:$E$106,5,FALSE)</f>
        <v>194.91666666666666</v>
      </c>
      <c r="H24" s="12">
        <f>VLOOKUP($A24,'Spieltag 7'!$A$7:$E$106,5,FALSE)</f>
        <v>186.66666666666666</v>
      </c>
      <c r="I24" s="12">
        <f>VLOOKUP($A24,'Spieltag 8'!$A$7:$E$106,5,FALSE)</f>
        <v>191.75</v>
      </c>
      <c r="J24" s="12">
        <f>VLOOKUP($A24,'Spieltag 9'!$A$7:$E$106,5,FALSE)</f>
        <v>179.83333333333334</v>
      </c>
      <c r="K24" s="12">
        <f>VLOOKUP($A24,'Spieltag 10'!$A$7:$E$106,5,FALSE)</f>
        <v>191.5</v>
      </c>
      <c r="L24" s="12">
        <f>VLOOKUP($A24,'Spieltag 11'!$A$7:$E$106,5,FALSE)</f>
        <v>184.83333333333334</v>
      </c>
      <c r="M24" s="12">
        <f>VLOOKUP($A24,'Spieltag 12'!$A$7:$E$106,5,FALSE)</f>
        <v>181.33333333333334</v>
      </c>
      <c r="N24" s="12">
        <f>VLOOKUP($A24,'Spieltag 13'!$A$7:$E$106,5,FALSE)</f>
        <v>159.41666666666666</v>
      </c>
      <c r="O24" s="12">
        <f>VLOOKUP($A24,'Spieltag 14'!$A$7:$E$106,5,FALSE)</f>
        <v>195.66666666666666</v>
      </c>
      <c r="P24" s="11"/>
    </row>
    <row r="25" spans="1:16" ht="12.75">
      <c r="A25" s="6" t="s">
        <v>5</v>
      </c>
      <c r="B25" s="12">
        <f>VLOOKUP(A25,'Spieltag 1'!$A$7:$E$106,5,FALSE)</f>
        <v>179.91666666666666</v>
      </c>
      <c r="C25" s="12">
        <f>VLOOKUP($A25,'Spieltag 2'!$A$7:$E$106,5,FALSE)</f>
        <v>170.25</v>
      </c>
      <c r="D25" s="12">
        <f>VLOOKUP($A25,'Spieltag 3'!$A$7:$E$106,5,FALSE)</f>
        <v>171.25</v>
      </c>
      <c r="E25" s="12">
        <f>VLOOKUP($A25,'Spieltag 4'!$A$7:$E$106,5,FALSE)</f>
        <v>149.41666666666666</v>
      </c>
      <c r="F25" s="12">
        <f>VLOOKUP($A25,'Spieltag 5'!$A$7:$E$106,5,FALSE)</f>
        <v>173.33333333333334</v>
      </c>
      <c r="G25" s="12">
        <f>VLOOKUP($A25,'Spieltag 6'!$A$7:$E$106,5,FALSE)</f>
        <v>164.41666666666666</v>
      </c>
      <c r="H25" s="12">
        <f>VLOOKUP($A25,'Spieltag 7'!$A$7:$E$106,5,FALSE)</f>
        <v>173.58333333333334</v>
      </c>
      <c r="I25" s="12">
        <f>VLOOKUP($A25,'Spieltag 8'!$A$7:$E$106,5,FALSE)</f>
        <v>165.25</v>
      </c>
      <c r="J25" s="12">
        <f>VLOOKUP($A25,'Spieltag 9'!$A$7:$E$106,5,FALSE)</f>
        <v>174.08333333333334</v>
      </c>
      <c r="K25" s="12">
        <f>VLOOKUP($A25,'Spieltag 10'!$A$7:$E$106,5,FALSE)</f>
        <v>177.66666666666666</v>
      </c>
      <c r="L25" s="12">
        <f>VLOOKUP($A25,'Spieltag 11'!$A$7:$E$106,5,FALSE)</f>
        <v>179.16666666666666</v>
      </c>
      <c r="M25" s="12">
        <f>VLOOKUP($A25,'Spieltag 12'!$A$7:$E$106,5,FALSE)</f>
        <v>174.5</v>
      </c>
      <c r="N25" s="12">
        <f>VLOOKUP($A25,'Spieltag 13'!$A$7:$E$106,5,FALSE)</f>
        <v>167.08333333333334</v>
      </c>
      <c r="O25" s="12">
        <f>VLOOKUP($A25,'Spieltag 14'!$A$7:$E$106,5,FALSE)</f>
        <v>178.5</v>
      </c>
      <c r="P25" s="11"/>
    </row>
    <row r="26" spans="1:16" ht="12.75">
      <c r="A26" s="6" t="s">
        <v>69</v>
      </c>
      <c r="B26" s="12">
        <f>VLOOKUP(A26,'Spieltag 1'!$A$7:$E$106,5,FALSE)</f>
        <v>177.5</v>
      </c>
      <c r="C26" s="12">
        <f>VLOOKUP($A26,'Spieltag 2'!$A$7:$E$106,5,FALSE)</f>
        <v>167.16666666666666</v>
      </c>
      <c r="D26" s="12">
        <f>VLOOKUP($A26,'Spieltag 3'!$A$7:$E$106,5,FALSE)</f>
        <v>172.33333333333334</v>
      </c>
      <c r="E26" s="12">
        <f>VLOOKUP($A26,'Spieltag 4'!$A$7:$E$106,5,FALSE)</f>
        <v>163.5</v>
      </c>
      <c r="F26" s="12">
        <f>VLOOKUP($A26,'Spieltag 5'!$A$7:$E$106,5,FALSE)</f>
        <v>173</v>
      </c>
      <c r="G26" s="12">
        <f>VLOOKUP($A26,'Spieltag 6'!$A$7:$E$106,5,FALSE)</f>
        <v>167.75</v>
      </c>
      <c r="H26" s="12">
        <f>VLOOKUP($A26,'Spieltag 7'!$A$7:$E$106,5,FALSE)</f>
        <v>174.33333333333334</v>
      </c>
      <c r="I26" s="12">
        <f>VLOOKUP($A26,'Spieltag 8'!$A$7:$E$106,5,FALSE)</f>
        <v>172.5</v>
      </c>
      <c r="J26" s="12">
        <f>VLOOKUP($A26,'Spieltag 9'!$A$7:$E$106,5,FALSE)</f>
        <v>186.58333333333334</v>
      </c>
      <c r="K26" s="12">
        <f>VLOOKUP($A26,'Spieltag 10'!$A$7:$E$106,5,FALSE)</f>
        <v>179.08333333333334</v>
      </c>
      <c r="L26" s="12">
        <f>VLOOKUP($A26,'Spieltag 11'!$A$7:$E$106,5,FALSE)</f>
        <v>177</v>
      </c>
      <c r="M26" s="12">
        <f>VLOOKUP($A26,'Spieltag 12'!$A$7:$E$106,5,FALSE)</f>
        <v>159.25</v>
      </c>
      <c r="N26" s="12">
        <f>VLOOKUP($A26,'Spieltag 13'!$A$7:$E$106,5,FALSE)</f>
        <v>171.75</v>
      </c>
      <c r="O26" s="12">
        <f>VLOOKUP($A26,'Spieltag 14'!$A$7:$E$106,5,FALSE)</f>
        <v>178.83333333333334</v>
      </c>
      <c r="P26" s="11"/>
    </row>
    <row r="27" spans="1:16" ht="12.75">
      <c r="A27" s="6" t="s">
        <v>34</v>
      </c>
      <c r="B27" s="12">
        <f>VLOOKUP(A27,'Spieltag 1'!$A$7:$E$106,5,FALSE)</f>
        <v>177.41666666666666</v>
      </c>
      <c r="C27" s="12">
        <f>VLOOKUP($A27,'Spieltag 2'!$A$7:$E$106,5,FALSE)</f>
        <v>176.41666666666666</v>
      </c>
      <c r="D27" s="12">
        <f>VLOOKUP($A27,'Spieltag 3'!$A$7:$E$106,5,FALSE)</f>
        <v>157.58333333333334</v>
      </c>
      <c r="E27" s="12">
        <f>VLOOKUP($A27,'Spieltag 4'!$A$7:$E$106,5,FALSE)</f>
        <v>172.08333333333334</v>
      </c>
      <c r="F27" s="12">
        <f>VLOOKUP($A27,'Spieltag 5'!$A$7:$E$106,5,FALSE)</f>
        <v>177.08333333333334</v>
      </c>
      <c r="G27" s="12">
        <f>VLOOKUP($A27,'Spieltag 6'!$A$7:$E$106,5,FALSE)</f>
        <v>160.58333333333334</v>
      </c>
      <c r="H27" s="12">
        <f>VLOOKUP($A27,'Spieltag 7'!$A$7:$E$106,5,FALSE)</f>
        <v>175.5</v>
      </c>
      <c r="I27" s="12">
        <f>VLOOKUP($A27,'Spieltag 8'!$A$7:$E$106,5,FALSE)</f>
        <v>163.91666666666666</v>
      </c>
      <c r="J27" s="12">
        <f>VLOOKUP($A27,'Spieltag 9'!$A$7:$E$106,5,FALSE)</f>
        <v>180.91666666666666</v>
      </c>
      <c r="K27" s="12">
        <f>VLOOKUP($A27,'Spieltag 10'!$A$7:$E$106,5,FALSE)</f>
        <v>183</v>
      </c>
      <c r="L27" s="12">
        <f>VLOOKUP($A27,'Spieltag 11'!$A$7:$E$106,5,FALSE)</f>
        <v>178.16666666666666</v>
      </c>
      <c r="M27" s="12">
        <f>VLOOKUP($A27,'Spieltag 12'!$A$7:$E$106,5,FALSE)</f>
        <v>165.66666666666666</v>
      </c>
      <c r="N27" s="12">
        <f>VLOOKUP($A27,'Spieltag 13'!$A$7:$E$106,5,FALSE)</f>
        <v>169.33333333333334</v>
      </c>
      <c r="O27" s="12">
        <f>VLOOKUP($A27,'Spieltag 14'!$A$7:$E$106,5,FALSE)</f>
        <v>180.5</v>
      </c>
      <c r="P27" s="11"/>
    </row>
    <row r="28" spans="1:16" ht="12.75">
      <c r="A28" s="6" t="s">
        <v>13</v>
      </c>
      <c r="B28" s="12">
        <f>VLOOKUP(A28,'Spieltag 1'!$A$7:$E$106,5,FALSE)</f>
        <v>176.83333333333334</v>
      </c>
      <c r="C28" s="12">
        <f>VLOOKUP($A28,'Spieltag 2'!$A$7:$E$106,5,FALSE)</f>
        <v>164.08333333333334</v>
      </c>
      <c r="D28" s="12">
        <f>VLOOKUP($A28,'Spieltag 3'!$A$7:$E$106,5,FALSE)</f>
        <v>166.41666666666666</v>
      </c>
      <c r="E28" s="12">
        <f>VLOOKUP($A28,'Spieltag 4'!$A$7:$E$106,5,FALSE)</f>
        <v>184.83333333333334</v>
      </c>
      <c r="F28" s="12">
        <f>VLOOKUP($A28,'Spieltag 5'!$A$7:$E$106,5,FALSE)</f>
        <v>193.41666666666666</v>
      </c>
      <c r="G28" s="12">
        <f>VLOOKUP($A28,'Spieltag 6'!$A$7:$E$106,5,FALSE)</f>
        <v>178</v>
      </c>
      <c r="H28" s="12">
        <f>VLOOKUP($A28,'Spieltag 7'!$A$7:$E$106,5,FALSE)</f>
        <v>186.66666666666666</v>
      </c>
      <c r="I28" s="12">
        <f>VLOOKUP($A28,'Spieltag 8'!$A$7:$E$106,5,FALSE)</f>
        <v>182.41666666666666</v>
      </c>
      <c r="J28" s="12">
        <f>VLOOKUP($A28,'Spieltag 9'!$A$7:$E$106,5,FALSE)</f>
        <v>185.5</v>
      </c>
      <c r="K28" s="12">
        <f>VLOOKUP($A28,'Spieltag 10'!$A$7:$E$106,5,FALSE)</f>
        <v>181.25</v>
      </c>
      <c r="L28" s="12">
        <f>VLOOKUP($A28,'Spieltag 11'!$A$7:$E$106,5,FALSE)</f>
        <v>176.5</v>
      </c>
      <c r="M28" s="12">
        <f>VLOOKUP($A28,'Spieltag 12'!$A$7:$E$106,5,FALSE)</f>
        <v>186.83333333333334</v>
      </c>
      <c r="N28" s="12">
        <f>VLOOKUP($A28,'Spieltag 13'!$A$7:$E$106,5,FALSE)</f>
        <v>179.33333333333334</v>
      </c>
      <c r="O28" s="12">
        <f>VLOOKUP($A28,'Spieltag 14'!$A$7:$E$106,5,FALSE)</f>
        <v>180</v>
      </c>
      <c r="P28" s="11"/>
    </row>
    <row r="29" spans="1:16" ht="12.75">
      <c r="A29" s="6" t="s">
        <v>70</v>
      </c>
      <c r="B29" s="12">
        <f>VLOOKUP(A29,'Spieltag 1'!$A$7:$E$106,5,FALSE)</f>
        <v>172.58333333333334</v>
      </c>
      <c r="C29" s="12">
        <f>VLOOKUP($A29,'Spieltag 2'!$A$7:$E$106,5,FALSE)</f>
        <v>172.08333333333334</v>
      </c>
      <c r="D29" s="12">
        <f>VLOOKUP($A29,'Spieltag 3'!$A$7:$E$106,5,FALSE)</f>
        <v>172.08333333333334</v>
      </c>
      <c r="E29" s="12">
        <f>VLOOKUP($A29,'Spieltag 4'!$A$7:$E$106,5,FALSE)</f>
        <v>180.91666666666666</v>
      </c>
      <c r="F29" s="12">
        <f>VLOOKUP($A29,'Spieltag 5'!$A$7:$E$106,5,FALSE)</f>
        <v>163.66666666666666</v>
      </c>
      <c r="G29" s="12">
        <f>VLOOKUP($A29,'Spieltag 6'!$A$7:$E$106,5,FALSE)</f>
        <v>171.58333333333334</v>
      </c>
      <c r="H29" s="12">
        <f>VLOOKUP($A29,'Spieltag 7'!$A$7:$E$106,5,FALSE)</f>
        <v>162.91666666666666</v>
      </c>
      <c r="I29" s="12">
        <f>VLOOKUP($A29,'Spieltag 8'!$A$7:$E$106,5,FALSE)</f>
        <v>157.75</v>
      </c>
      <c r="J29" s="12">
        <f>VLOOKUP($A29,'Spieltag 9'!$A$7:$E$106,5,FALSE)</f>
        <v>175.83333333333334</v>
      </c>
      <c r="K29" s="12">
        <f>VLOOKUP($A29,'Spieltag 10'!$A$7:$E$106,5,FALSE)</f>
        <v>169.25</v>
      </c>
      <c r="L29" s="12">
        <f>VLOOKUP($A29,'Spieltag 11'!$A$7:$E$106,5,FALSE)</f>
        <v>170.33333333333334</v>
      </c>
      <c r="M29" s="12">
        <f>VLOOKUP($A29,'Spieltag 12'!$A$7:$E$106,5,FALSE)</f>
        <v>179.08333333333334</v>
      </c>
      <c r="N29" s="12">
        <f>VLOOKUP($A29,'Spieltag 13'!$A$7:$E$106,5,FALSE)</f>
        <v>167.25</v>
      </c>
      <c r="O29" s="12">
        <f>VLOOKUP($A29,'Spieltag 14'!$A$7:$E$106,5,FALSE)</f>
        <v>168</v>
      </c>
      <c r="P29" s="11"/>
    </row>
    <row r="30" spans="1:16" ht="12.75">
      <c r="A30" s="6" t="s">
        <v>31</v>
      </c>
      <c r="B30" s="12">
        <f>VLOOKUP(A30,'Spieltag 1'!$A$7:$E$106,5,FALSE)</f>
        <v>170</v>
      </c>
      <c r="C30" s="12">
        <f>VLOOKUP($A30,'Spieltag 2'!$A$7:$E$106,5,FALSE)</f>
        <v>167.16666666666666</v>
      </c>
      <c r="D30" s="12">
        <f>VLOOKUP($A30,'Spieltag 3'!$A$7:$E$106,5,FALSE)</f>
        <v>185.25</v>
      </c>
      <c r="E30" s="12">
        <f>VLOOKUP($A30,'Spieltag 4'!$A$7:$E$106,5,FALSE)</f>
        <v>174.58333333333334</v>
      </c>
      <c r="F30" s="12">
        <f>VLOOKUP($A30,'Spieltag 5'!$A$7:$E$106,5,FALSE)</f>
        <v>184.16666666666666</v>
      </c>
      <c r="G30" s="12">
        <f>VLOOKUP($A30,'Spieltag 6'!$A$7:$E$106,5,FALSE)</f>
        <v>174.25</v>
      </c>
      <c r="H30" s="12">
        <f>VLOOKUP($A30,'Spieltag 7'!$A$7:$E$106,5,FALSE)</f>
        <v>177.58333333333334</v>
      </c>
      <c r="I30" s="12">
        <f>VLOOKUP($A30,'Spieltag 8'!$A$7:$E$106,5,FALSE)</f>
        <v>169</v>
      </c>
      <c r="J30" s="12">
        <f>VLOOKUP($A30,'Spieltag 9'!$A$7:$E$106,5,FALSE)</f>
        <v>180.58333333333334</v>
      </c>
      <c r="K30" s="12">
        <f>VLOOKUP($A30,'Spieltag 10'!$A$7:$E$106,5,FALSE)</f>
        <v>177.58333333333334</v>
      </c>
      <c r="L30" s="12">
        <f>VLOOKUP($A30,'Spieltag 11'!$A$7:$E$106,5,FALSE)</f>
        <v>152.83333333333334</v>
      </c>
      <c r="M30" s="12">
        <f>VLOOKUP($A30,'Spieltag 12'!$A$7:$E$106,5,FALSE)</f>
        <v>175.08333333333334</v>
      </c>
      <c r="N30" s="12">
        <f>VLOOKUP($A30,'Spieltag 13'!$A$7:$E$106,5,FALSE)</f>
        <v>162.66666666666666</v>
      </c>
      <c r="O30" s="12">
        <f>VLOOKUP($A30,'Spieltag 14'!$A$7:$E$106,5,FALSE)</f>
        <v>185.58333333333334</v>
      </c>
      <c r="P30" s="11"/>
    </row>
    <row r="31" spans="1:16" ht="12.75">
      <c r="A31" s="6" t="s">
        <v>35</v>
      </c>
      <c r="B31" s="12">
        <f>VLOOKUP(A31,'Spieltag 1'!$A$7:$E$106,5,FALSE)</f>
        <v>160.66666666666666</v>
      </c>
      <c r="C31" s="12">
        <f>VLOOKUP($A31,'Spieltag 2'!$A$7:$E$106,5,FALSE)</f>
        <v>176.75</v>
      </c>
      <c r="D31" s="12">
        <f>VLOOKUP($A31,'Spieltag 3'!$A$7:$E$106,5,FALSE)</f>
        <v>159.77777777777777</v>
      </c>
      <c r="E31" s="12">
        <f>VLOOKUP($A31,'Spieltag 4'!$A$7:$E$106,5,FALSE)</f>
        <v>159.66666666666666</v>
      </c>
      <c r="F31" s="12">
        <f>VLOOKUP($A31,'Spieltag 5'!$A$7:$E$106,5,FALSE)</f>
        <v>171.41666666666666</v>
      </c>
      <c r="G31" s="12">
        <f>VLOOKUP($A31,'Spieltag 6'!$A$7:$E$106,5,FALSE)</f>
        <v>170</v>
      </c>
      <c r="H31" s="12">
        <f>VLOOKUP($A31,'Spieltag 7'!$A$7:$E$106,5,FALSE)</f>
        <v>165.66666666666666</v>
      </c>
      <c r="I31" s="12">
        <f>VLOOKUP($A31,'Spieltag 8'!$A$7:$E$106,5,FALSE)</f>
        <v>180.5</v>
      </c>
      <c r="J31" s="12">
        <f>VLOOKUP($A31,'Spieltag 9'!$A$7:$E$106,5,FALSE)</f>
        <v>193</v>
      </c>
      <c r="K31" s="12">
        <f>VLOOKUP($A31,'Spieltag 10'!$A$7:$E$106,5,FALSE)</f>
        <v>183.75</v>
      </c>
      <c r="L31" s="12">
        <f>VLOOKUP($A31,'Spieltag 11'!$A$7:$E$106,5,FALSE)</f>
        <v>187.75</v>
      </c>
      <c r="M31" s="12">
        <f>VLOOKUP($A31,'Spieltag 12'!$A$7:$E$106,5,FALSE)</f>
        <v>168</v>
      </c>
      <c r="N31" s="12">
        <f>VLOOKUP($A31,'Spieltag 13'!$A$7:$E$106,5,FALSE)</f>
        <v>176.5</v>
      </c>
      <c r="O31" s="12">
        <f>VLOOKUP($A31,'Spieltag 14'!$A$7:$E$106,5,FALSE)</f>
        <v>184.25</v>
      </c>
      <c r="P31" s="11"/>
    </row>
    <row r="32" spans="2:16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>
      <c r="A34" s="2" t="s">
        <v>41</v>
      </c>
      <c r="B34" s="11" t="s">
        <v>18</v>
      </c>
      <c r="C34" s="11" t="s">
        <v>19</v>
      </c>
      <c r="D34" s="11" t="s">
        <v>16</v>
      </c>
      <c r="E34" s="11" t="s">
        <v>17</v>
      </c>
      <c r="F34" s="11" t="s">
        <v>18</v>
      </c>
      <c r="G34" s="11" t="s">
        <v>19</v>
      </c>
      <c r="H34" s="11" t="s">
        <v>16</v>
      </c>
      <c r="I34" s="11" t="s">
        <v>17</v>
      </c>
      <c r="J34" s="11" t="s">
        <v>18</v>
      </c>
      <c r="K34" s="11" t="s">
        <v>19</v>
      </c>
      <c r="L34" s="11" t="s">
        <v>16</v>
      </c>
      <c r="M34" s="11" t="s">
        <v>17</v>
      </c>
      <c r="N34" s="11" t="s">
        <v>18</v>
      </c>
      <c r="O34" s="11" t="s">
        <v>19</v>
      </c>
      <c r="P34" s="11"/>
    </row>
    <row r="35" spans="2:16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6" t="s">
        <v>83</v>
      </c>
      <c r="B37" s="12">
        <f>VLOOKUP(A37,'Spieltag 1'!$A$7:$E$106,5,FALSE)</f>
        <v>167.08333333333334</v>
      </c>
      <c r="C37" s="12">
        <f>VLOOKUP($A37,'Spieltag 2'!$A$7:$E$106,5,FALSE)</f>
        <v>183.58333333333334</v>
      </c>
      <c r="D37" s="12">
        <f>VLOOKUP($A37,'Spieltag 3'!$A$7:$E$106,5,FALSE)</f>
        <v>167.66666666666666</v>
      </c>
      <c r="E37" s="12">
        <f>VLOOKUP($A37,'Spieltag 4'!$A$7:$E$106,5,FALSE)</f>
        <v>161.5</v>
      </c>
      <c r="F37" s="12">
        <f>VLOOKUP($A37,'Spieltag 5'!$A$7:$E$106,5,FALSE)</f>
        <v>163.33333333333334</v>
      </c>
      <c r="G37" s="12">
        <f>VLOOKUP($A37,'Spieltag 6'!$A$7:$E$106,5,FALSE)</f>
        <v>163.16666666666666</v>
      </c>
      <c r="H37" s="12">
        <f>VLOOKUP($A37,'Spieltag 7'!$A$7:$E$106,5,FALSE)</f>
        <v>176.25</v>
      </c>
      <c r="I37" s="12">
        <f>VLOOKUP($A37,'Spieltag 8'!$A$7:$E$106,5,FALSE)</f>
        <v>171</v>
      </c>
      <c r="J37" s="12">
        <f>VLOOKUP($A37,'Spieltag 9'!$A$7:$E$106,5,FALSE)</f>
        <v>157.33333333333334</v>
      </c>
      <c r="K37" s="12">
        <f>VLOOKUP($A37,'Spieltag 10'!$A$7:$E$106,5,FALSE)</f>
        <v>162.83333333333334</v>
      </c>
      <c r="L37" s="12">
        <f>VLOOKUP($A37,'Spieltag 11'!$A$7:$E$106,5,FALSE)</f>
        <v>161.08333333333334</v>
      </c>
      <c r="M37" s="12">
        <f>VLOOKUP($A37,'Spieltag 12'!$A$7:$E$106,5,FALSE)</f>
        <v>173.75</v>
      </c>
      <c r="N37" s="12">
        <f>VLOOKUP($A37,'Spieltag 13'!$A$7:$E$106,5,FALSE)</f>
        <v>173</v>
      </c>
      <c r="O37" s="12">
        <f>VLOOKUP($A37,'Spieltag 14'!$A$7:$E$106,5,FALSE)</f>
        <v>169.91666666666666</v>
      </c>
      <c r="P37" s="11"/>
    </row>
    <row r="38" spans="1:16" ht="12.75">
      <c r="A38" s="6" t="s">
        <v>40</v>
      </c>
      <c r="B38" s="12">
        <f>VLOOKUP(A38,'Spieltag 1'!$A$7:$E$106,5,FALSE)</f>
        <v>166.25</v>
      </c>
      <c r="C38" s="12">
        <f>VLOOKUP($A38,'Spieltag 2'!$A$7:$E$106,5,FALSE)</f>
        <v>160.25</v>
      </c>
      <c r="D38" s="12">
        <f>VLOOKUP($A38,'Spieltag 3'!$A$7:$E$106,5,FALSE)</f>
        <v>172.91666666666666</v>
      </c>
      <c r="E38" s="12">
        <f>VLOOKUP($A38,'Spieltag 4'!$A$7:$E$106,5,FALSE)</f>
        <v>158.5</v>
      </c>
      <c r="F38" s="12">
        <f>VLOOKUP($A38,'Spieltag 5'!$A$7:$E$106,5,FALSE)</f>
        <v>156</v>
      </c>
      <c r="G38" s="12">
        <f>VLOOKUP($A38,'Spieltag 6'!$A$7:$E$106,5,FALSE)</f>
        <v>173.08333333333334</v>
      </c>
      <c r="H38" s="12">
        <f>VLOOKUP($A38,'Spieltag 7'!$A$7:$E$106,5,FALSE)</f>
        <v>171.58333333333334</v>
      </c>
      <c r="I38" s="12">
        <f>VLOOKUP($A38,'Spieltag 8'!$A$7:$E$106,5,FALSE)</f>
        <v>165.66666666666666</v>
      </c>
      <c r="J38" s="12">
        <f>VLOOKUP($A38,'Spieltag 9'!$A$7:$E$106,5,FALSE)</f>
        <v>171.75</v>
      </c>
      <c r="K38" s="12">
        <f>VLOOKUP($A38,'Spieltag 10'!$A$7:$E$106,5,FALSE)</f>
        <v>163.25</v>
      </c>
      <c r="L38" s="12">
        <f>VLOOKUP($A38,'Spieltag 11'!$A$7:$E$106,5,FALSE)</f>
        <v>164.83333333333334</v>
      </c>
      <c r="M38" s="12">
        <f>VLOOKUP($A38,'Spieltag 12'!$A$7:$E$106,5,FALSE)</f>
        <v>170.16666666666666</v>
      </c>
      <c r="N38" s="12">
        <f>VLOOKUP($A38,'Spieltag 13'!$A$7:$E$106,5,FALSE)</f>
        <v>151.16666666666666</v>
      </c>
      <c r="O38" s="12">
        <f>VLOOKUP($A38,'Spieltag 14'!$A$7:$E$106,5,FALSE)</f>
        <v>171.5</v>
      </c>
      <c r="P38" s="11"/>
    </row>
    <row r="39" spans="1:16" ht="12.75">
      <c r="A39" s="6" t="s">
        <v>38</v>
      </c>
      <c r="B39" s="12">
        <f>VLOOKUP(A39,'Spieltag 1'!$A$7:$E$106,5,FALSE)</f>
        <v>165.58333333333334</v>
      </c>
      <c r="C39" s="12">
        <f>VLOOKUP($A39,'Spieltag 2'!$A$7:$E$106,5,FALSE)</f>
        <v>167</v>
      </c>
      <c r="D39" s="12">
        <f>VLOOKUP($A39,'Spieltag 3'!$A$7:$E$106,5,FALSE)</f>
        <v>171.33333333333334</v>
      </c>
      <c r="E39" s="12">
        <f>VLOOKUP($A39,'Spieltag 4'!$A$7:$E$106,5,FALSE)</f>
        <v>172.83333333333334</v>
      </c>
      <c r="F39" s="12">
        <f>VLOOKUP($A39,'Spieltag 5'!$A$7:$E$106,5,FALSE)</f>
        <v>165.41666666666666</v>
      </c>
      <c r="G39" s="12">
        <f>VLOOKUP($A39,'Spieltag 6'!$A$7:$E$106,5,FALSE)</f>
        <v>168.91666666666666</v>
      </c>
      <c r="H39" s="12">
        <f>VLOOKUP($A39,'Spieltag 7'!$A$7:$E$106,5,FALSE)</f>
        <v>169.83333333333334</v>
      </c>
      <c r="I39" s="12">
        <f>VLOOKUP($A39,'Spieltag 8'!$A$7:$E$106,5,FALSE)</f>
        <v>171.75</v>
      </c>
      <c r="J39" s="12">
        <f>VLOOKUP($A39,'Spieltag 9'!$A$7:$E$106,5,FALSE)</f>
        <v>170.58333333333334</v>
      </c>
      <c r="K39" s="12">
        <f>VLOOKUP($A39,'Spieltag 10'!$A$7:$E$106,5,FALSE)</f>
        <v>177.08333333333334</v>
      </c>
      <c r="L39" s="12">
        <f>VLOOKUP($A39,'Spieltag 11'!$A$7:$E$106,5,FALSE)</f>
        <v>169.41666666666666</v>
      </c>
      <c r="M39" s="12">
        <f>VLOOKUP($A39,'Spieltag 12'!$A$7:$E$106,5,FALSE)</f>
        <v>168.5</v>
      </c>
      <c r="N39" s="12">
        <f>VLOOKUP($A39,'Spieltag 13'!$A$7:$E$106,5,FALSE)</f>
        <v>171.83333333333334</v>
      </c>
      <c r="O39" s="12">
        <f>VLOOKUP($A39,'Spieltag 14'!$A$7:$E$106,5,FALSE)</f>
        <v>169.91666666666666</v>
      </c>
      <c r="P39" s="11"/>
    </row>
    <row r="40" spans="1:16" ht="12.75">
      <c r="A40" s="6" t="s">
        <v>9</v>
      </c>
      <c r="B40" s="12">
        <f>VLOOKUP(A40,'Spieltag 1'!$A$7:$E$106,5,FALSE)</f>
        <v>160.66666666666666</v>
      </c>
      <c r="C40" s="12">
        <f>VLOOKUP($A40,'Spieltag 2'!$A$7:$E$106,5,FALSE)</f>
        <v>174.25</v>
      </c>
      <c r="D40" s="12">
        <f>VLOOKUP($A40,'Spieltag 3'!$A$7:$E$106,5,FALSE)</f>
        <v>180.5</v>
      </c>
      <c r="E40" s="12">
        <f>VLOOKUP($A40,'Spieltag 4'!$A$7:$E$106,5,FALSE)</f>
        <v>156.58333333333334</v>
      </c>
      <c r="F40" s="12">
        <f>VLOOKUP($A40,'Spieltag 5'!$A$7:$E$106,5,FALSE)</f>
        <v>160.58333333333334</v>
      </c>
      <c r="G40" s="12">
        <f>VLOOKUP($A40,'Spieltag 6'!$A$7:$E$106,5,FALSE)</f>
        <v>179.25</v>
      </c>
      <c r="H40" s="12">
        <f>VLOOKUP($A40,'Spieltag 7'!$A$7:$E$106,5,FALSE)</f>
        <v>188</v>
      </c>
      <c r="I40" s="12">
        <f>VLOOKUP($A40,'Spieltag 8'!$A$7:$E$106,5,FALSE)</f>
        <v>178.75</v>
      </c>
      <c r="J40" s="12">
        <f>VLOOKUP($A40,'Spieltag 9'!$A$7:$E$106,5,FALSE)</f>
        <v>170.58333333333334</v>
      </c>
      <c r="K40" s="12">
        <f>VLOOKUP($A40,'Spieltag 10'!$A$7:$E$106,5,FALSE)</f>
        <v>158.5</v>
      </c>
      <c r="L40" s="12">
        <f>VLOOKUP($A40,'Spieltag 11'!$A$7:$E$106,5,FALSE)</f>
        <v>170.91666666666666</v>
      </c>
      <c r="M40" s="12">
        <f>VLOOKUP($A40,'Spieltag 12'!$A$7:$E$106,5,FALSE)</f>
        <v>161.91666666666666</v>
      </c>
      <c r="N40" s="12">
        <f>VLOOKUP($A40,'Spieltag 13'!$A$7:$E$106,5,FALSE)</f>
        <v>163.25</v>
      </c>
      <c r="O40" s="12">
        <f>VLOOKUP($A40,'Spieltag 14'!$A$7:$E$106,5,FALSE)</f>
        <v>158.58333333333334</v>
      </c>
      <c r="P40" s="11"/>
    </row>
    <row r="41" spans="1:16" ht="12.75">
      <c r="A41" s="6" t="s">
        <v>8</v>
      </c>
      <c r="B41" s="12">
        <f>VLOOKUP(A41,'Spieltag 1'!$A$7:$E$106,5,FALSE)</f>
        <v>159.58333333333334</v>
      </c>
      <c r="C41" s="12">
        <f>VLOOKUP($A41,'Spieltag 2'!$A$7:$E$106,5,FALSE)</f>
        <v>173.91666666666666</v>
      </c>
      <c r="D41" s="12">
        <f>VLOOKUP($A41,'Spieltag 3'!$A$7:$E$106,5,FALSE)</f>
        <v>173.41666666666666</v>
      </c>
      <c r="E41" s="12">
        <f>VLOOKUP($A41,'Spieltag 4'!$A$7:$E$106,5,FALSE)</f>
        <v>166.75</v>
      </c>
      <c r="F41" s="12">
        <f>VLOOKUP($A41,'Spieltag 5'!$A$7:$E$106,5,FALSE)</f>
        <v>167.08333333333334</v>
      </c>
      <c r="G41" s="12">
        <f>VLOOKUP($A41,'Spieltag 6'!$A$7:$E$106,5,FALSE)</f>
        <v>172</v>
      </c>
      <c r="H41" s="12">
        <f>VLOOKUP($A41,'Spieltag 7'!$A$7:$E$106,5,FALSE)</f>
        <v>174.25</v>
      </c>
      <c r="I41" s="12">
        <f>VLOOKUP($A41,'Spieltag 8'!$A$7:$E$106,5,FALSE)</f>
        <v>149.5</v>
      </c>
      <c r="J41" s="12">
        <f>VLOOKUP($A41,'Spieltag 9'!$A$7:$E$106,5,FALSE)</f>
        <v>170.25</v>
      </c>
      <c r="K41" s="12">
        <f>VLOOKUP($A41,'Spieltag 10'!$A$7:$E$106,5,FALSE)</f>
        <v>179.33333333333334</v>
      </c>
      <c r="L41" s="12">
        <f>VLOOKUP($A41,'Spieltag 11'!$A$7:$E$106,5,FALSE)</f>
        <v>165.66666666666666</v>
      </c>
      <c r="M41" s="12">
        <f>VLOOKUP($A41,'Spieltag 12'!$A$7:$E$106,5,FALSE)</f>
        <v>171.75</v>
      </c>
      <c r="N41" s="12">
        <f>VLOOKUP($A41,'Spieltag 13'!$A$7:$E$106,5,FALSE)</f>
        <v>174.41666666666666</v>
      </c>
      <c r="O41" s="12">
        <f>VLOOKUP($A41,'Spieltag 14'!$A$7:$E$106,5,FALSE)</f>
        <v>168.5</v>
      </c>
      <c r="P41" s="11"/>
    </row>
    <row r="42" spans="1:16" ht="12.75">
      <c r="A42" s="6" t="s">
        <v>7</v>
      </c>
      <c r="B42" s="12">
        <f>VLOOKUP(A42,'Spieltag 1'!$A$7:$E$106,5,FALSE)</f>
        <v>158.33333333333334</v>
      </c>
      <c r="C42" s="12">
        <f>VLOOKUP($A42,'Spieltag 2'!$A$7:$E$106,5,FALSE)</f>
        <v>175.41666666666666</v>
      </c>
      <c r="D42" s="12">
        <f>VLOOKUP($A42,'Spieltag 3'!$A$7:$E$106,5,FALSE)</f>
        <v>158.16666666666666</v>
      </c>
      <c r="E42" s="12">
        <f>VLOOKUP($A42,'Spieltag 4'!$A$7:$E$106,5,FALSE)</f>
        <v>183.58333333333334</v>
      </c>
      <c r="F42" s="12">
        <f>VLOOKUP($A42,'Spieltag 5'!$A$7:$E$106,5,FALSE)</f>
        <v>173.83333333333334</v>
      </c>
      <c r="G42" s="12">
        <f>VLOOKUP($A42,'Spieltag 6'!$A$7:$E$106,5,FALSE)</f>
        <v>176.75</v>
      </c>
      <c r="H42" s="12">
        <f>VLOOKUP($A42,'Spieltag 7'!$A$7:$E$106,5,FALSE)</f>
        <v>179</v>
      </c>
      <c r="I42" s="12">
        <f>VLOOKUP($A42,'Spieltag 8'!$A$7:$E$106,5,FALSE)</f>
        <v>178.08333333333334</v>
      </c>
      <c r="J42" s="12">
        <f>VLOOKUP($A42,'Spieltag 9'!$A$7:$E$106,5,FALSE)</f>
        <v>160.41666666666666</v>
      </c>
      <c r="K42" s="12">
        <f>VLOOKUP($A42,'Spieltag 10'!$A$7:$E$106,5,FALSE)</f>
        <v>175.16666666666666</v>
      </c>
      <c r="L42" s="12">
        <f>VLOOKUP($A42,'Spieltag 11'!$A$7:$E$106,5,FALSE)</f>
        <v>167</v>
      </c>
      <c r="M42" s="12">
        <f>VLOOKUP($A42,'Spieltag 12'!$A$7:$E$106,5,FALSE)</f>
        <v>177.75</v>
      </c>
      <c r="N42" s="12">
        <f>VLOOKUP($A42,'Spieltag 13'!$A$7:$E$106,5,FALSE)</f>
        <v>184</v>
      </c>
      <c r="O42" s="12">
        <f>VLOOKUP($A42,'Spieltag 14'!$A$7:$E$106,5,FALSE)</f>
        <v>171.25</v>
      </c>
      <c r="P42" s="11"/>
    </row>
    <row r="43" spans="1:16" ht="12.75">
      <c r="A43" s="6" t="s">
        <v>84</v>
      </c>
      <c r="B43" s="12">
        <f>VLOOKUP(A43,'Spieltag 1'!$A$7:$E$106,5,FALSE)</f>
        <v>156.91666666666666</v>
      </c>
      <c r="C43" s="12">
        <f>VLOOKUP($A43,'Spieltag 2'!$A$7:$E$106,5,FALSE)</f>
        <v>160.08333333333334</v>
      </c>
      <c r="D43" s="12">
        <f>VLOOKUP($A43,'Spieltag 3'!$A$7:$E$106,5,FALSE)</f>
        <v>167.66666666666666</v>
      </c>
      <c r="E43" s="12">
        <f>VLOOKUP($A43,'Spieltag 4'!$A$7:$E$106,5,FALSE)</f>
        <v>158.83333333333334</v>
      </c>
      <c r="F43" s="12">
        <f>VLOOKUP($A43,'Spieltag 5'!$A$7:$E$106,5,FALSE)</f>
        <v>170.83333333333334</v>
      </c>
      <c r="G43" s="12">
        <f>VLOOKUP($A43,'Spieltag 6'!$A$7:$E$106,5,FALSE)</f>
        <v>167.41666666666666</v>
      </c>
      <c r="H43" s="12">
        <f>VLOOKUP($A43,'Spieltag 7'!$A$7:$E$106,5,FALSE)</f>
        <v>178.33333333333334</v>
      </c>
      <c r="I43" s="12">
        <f>VLOOKUP($A43,'Spieltag 8'!$A$7:$E$106,5,FALSE)</f>
        <v>155</v>
      </c>
      <c r="J43" s="12">
        <f>VLOOKUP($A43,'Spieltag 9'!$A$7:$E$106,5,FALSE)</f>
        <v>159</v>
      </c>
      <c r="K43" s="12">
        <f>VLOOKUP($A43,'Spieltag 10'!$A$7:$E$106,5,FALSE)</f>
        <v>176.16666666666666</v>
      </c>
      <c r="L43" s="12">
        <f>VLOOKUP($A43,'Spieltag 11'!$A$7:$E$106,5,FALSE)</f>
        <v>175.75</v>
      </c>
      <c r="M43" s="12">
        <f>VLOOKUP($A43,'Spieltag 12'!$A$7:$E$106,5,FALSE)</f>
        <v>172.83333333333334</v>
      </c>
      <c r="N43" s="12">
        <f>VLOOKUP($A43,'Spieltag 13'!$A$7:$E$106,5,FALSE)</f>
        <v>166.58333333333334</v>
      </c>
      <c r="O43" s="12">
        <f>VLOOKUP($A43,'Spieltag 14'!$A$7:$E$106,5,FALSE)</f>
        <v>170.91666666666666</v>
      </c>
      <c r="P43" s="11"/>
    </row>
    <row r="44" spans="1:16" ht="12.75">
      <c r="A44" s="6" t="s">
        <v>39</v>
      </c>
      <c r="B44" s="12">
        <f>VLOOKUP(A44,'Spieltag 1'!$A$7:$E$106,5,FALSE)</f>
        <v>156.16666666666666</v>
      </c>
      <c r="C44" s="12">
        <f>VLOOKUP($A44,'Spieltag 2'!$A$7:$E$106,5,FALSE)</f>
        <v>170.58333333333334</v>
      </c>
      <c r="D44" s="12">
        <f>VLOOKUP($A44,'Spieltag 3'!$A$7:$E$106,5,FALSE)</f>
        <v>163.66666666666666</v>
      </c>
      <c r="E44" s="12">
        <f>VLOOKUP($A44,'Spieltag 4'!$A$7:$E$106,5,FALSE)</f>
        <v>141.08333333333334</v>
      </c>
      <c r="F44" s="12">
        <f>VLOOKUP($A44,'Spieltag 5'!$A$7:$E$106,5,FALSE)</f>
        <v>173.33333333333334</v>
      </c>
      <c r="G44" s="12">
        <f>VLOOKUP($A44,'Spieltag 6'!$A$7:$E$106,5,FALSE)</f>
        <v>165.66666666666666</v>
      </c>
      <c r="H44" s="12">
        <f>VLOOKUP($A44,'Spieltag 7'!$A$7:$E$106,5,FALSE)</f>
        <v>170.5</v>
      </c>
      <c r="I44" s="12">
        <f>VLOOKUP($A44,'Spieltag 8'!$A$7:$E$106,5,FALSE)</f>
        <v>168.5</v>
      </c>
      <c r="J44" s="12">
        <f>VLOOKUP($A44,'Spieltag 9'!$A$7:$E$106,5,FALSE)</f>
        <v>178.41666666666666</v>
      </c>
      <c r="K44" s="12">
        <f>VLOOKUP($A44,'Spieltag 10'!$A$7:$E$106,5,FALSE)</f>
        <v>162.75</v>
      </c>
      <c r="L44" s="12">
        <f>VLOOKUP($A44,'Spieltag 11'!$A$7:$E$106,5,FALSE)</f>
        <v>154.58333333333334</v>
      </c>
      <c r="M44" s="12">
        <f>VLOOKUP($A44,'Spieltag 12'!$A$7:$E$106,5,FALSE)</f>
        <v>167.91666666666666</v>
      </c>
      <c r="N44" s="12">
        <f>VLOOKUP($A44,'Spieltag 13'!$A$7:$E$106,5,FALSE)</f>
        <v>166.41666666666666</v>
      </c>
      <c r="O44" s="12">
        <f>VLOOKUP($A44,'Spieltag 14'!$A$7:$E$106,5,FALSE)</f>
        <v>156.91666666666666</v>
      </c>
      <c r="P44" s="11"/>
    </row>
    <row r="45" spans="1:16" ht="12.75">
      <c r="A45" s="6" t="s">
        <v>85</v>
      </c>
      <c r="B45" s="12">
        <f>VLOOKUP(A45,'Spieltag 1'!$A$7:$E$106,5,FALSE)</f>
        <v>156</v>
      </c>
      <c r="C45" s="12">
        <f>VLOOKUP($A45,'Spieltag 2'!$A$7:$E$106,5,FALSE)</f>
        <v>166</v>
      </c>
      <c r="D45" s="12">
        <f>VLOOKUP($A45,'Spieltag 3'!$A$7:$E$106,5,FALSE)</f>
        <v>180.91666666666666</v>
      </c>
      <c r="E45" s="12">
        <f>VLOOKUP($A45,'Spieltag 4'!$A$7:$E$106,5,FALSE)</f>
        <v>171.75</v>
      </c>
      <c r="F45" s="12">
        <f>VLOOKUP($A45,'Spieltag 5'!$A$7:$E$106,5,FALSE)</f>
        <v>165.5</v>
      </c>
      <c r="G45" s="12">
        <f>VLOOKUP($A45,'Spieltag 6'!$A$7:$E$106,5,FALSE)</f>
        <v>181.75</v>
      </c>
      <c r="H45" s="12">
        <f>VLOOKUP($A45,'Spieltag 7'!$A$7:$E$106,5,FALSE)</f>
        <v>169</v>
      </c>
      <c r="I45" s="12">
        <f>VLOOKUP($A45,'Spieltag 8'!$A$7:$E$106,5,FALSE)</f>
        <v>153.5</v>
      </c>
      <c r="J45" s="12">
        <f>VLOOKUP($A45,'Spieltag 9'!$A$7:$E$106,5,FALSE)</f>
        <v>162.83333333333334</v>
      </c>
      <c r="K45" s="12">
        <f>VLOOKUP($A45,'Spieltag 10'!$A$7:$E$106,5,FALSE)</f>
        <v>186.58333333333334</v>
      </c>
      <c r="L45" s="12">
        <f>VLOOKUP($A45,'Spieltag 11'!$A$7:$E$106,5,FALSE)</f>
        <v>162.58333333333334</v>
      </c>
      <c r="M45" s="12">
        <f>VLOOKUP($A45,'Spieltag 12'!$A$7:$E$106,5,FALSE)</f>
        <v>166.83333333333334</v>
      </c>
      <c r="N45" s="12">
        <f>VLOOKUP($A45,'Spieltag 13'!$A$7:$E$106,5,FALSE)</f>
        <v>167.5</v>
      </c>
      <c r="O45" s="12">
        <f>VLOOKUP($A45,'Spieltag 14'!$A$7:$E$106,5,FALSE)</f>
        <v>167.91666666666666</v>
      </c>
      <c r="P45" s="11"/>
    </row>
    <row r="46" spans="1:16" ht="12.75">
      <c r="A46" s="6" t="s">
        <v>37</v>
      </c>
      <c r="B46" s="12">
        <f>VLOOKUP(A46,'Spieltag 1'!$A$7:$E$106,5,FALSE)</f>
        <v>138.91666666666666</v>
      </c>
      <c r="C46" s="12">
        <f>VLOOKUP($A46,'Spieltag 2'!$A$7:$E$106,5,FALSE)</f>
        <v>163.08333333333334</v>
      </c>
      <c r="D46" s="12">
        <f>VLOOKUP($A46,'Spieltag 3'!$A$7:$E$106,5,FALSE)</f>
        <v>172.08333333333334</v>
      </c>
      <c r="E46" s="12">
        <f>VLOOKUP($A46,'Spieltag 4'!$A$7:$E$106,5,FALSE)</f>
        <v>154.16666666666666</v>
      </c>
      <c r="F46" s="12">
        <f>VLOOKUP($A46,'Spieltag 5'!$A$7:$E$106,5,FALSE)</f>
        <v>176.33333333333334</v>
      </c>
      <c r="G46" s="12">
        <f>VLOOKUP($A46,'Spieltag 6'!$A$7:$E$106,5,FALSE)</f>
        <v>168.75</v>
      </c>
      <c r="H46" s="12">
        <f>VLOOKUP($A46,'Spieltag 7'!$A$7:$E$106,5,FALSE)</f>
        <v>174.16666666666666</v>
      </c>
      <c r="I46" s="12">
        <f>VLOOKUP($A46,'Spieltag 8'!$A$7:$E$106,5,FALSE)</f>
        <v>177.75</v>
      </c>
      <c r="J46" s="12">
        <f>VLOOKUP($A46,'Spieltag 9'!$A$7:$E$106,5,FALSE)</f>
        <v>168.83333333333334</v>
      </c>
      <c r="K46" s="12">
        <f>VLOOKUP($A46,'Spieltag 10'!$A$7:$E$106,5,FALSE)</f>
        <v>191.83333333333334</v>
      </c>
      <c r="L46" s="12">
        <f>VLOOKUP($A46,'Spieltag 11'!$A$7:$E$106,5,FALSE)</f>
        <v>177.83333333333334</v>
      </c>
      <c r="M46" s="12">
        <f>VLOOKUP($A46,'Spieltag 12'!$A$7:$E$106,5,FALSE)</f>
        <v>179.33333333333334</v>
      </c>
      <c r="N46" s="12">
        <f>VLOOKUP($A46,'Spieltag 13'!$A$7:$E$106,5,FALSE)</f>
        <v>176.75</v>
      </c>
      <c r="O46" s="12">
        <f>VLOOKUP($A46,'Spieltag 14'!$A$7:$E$106,5,FALSE)</f>
        <v>173.33333333333334</v>
      </c>
      <c r="P46" s="11"/>
    </row>
    <row r="47" spans="2:16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.75">
      <c r="A49" s="2" t="s">
        <v>47</v>
      </c>
      <c r="B49" s="11" t="s">
        <v>19</v>
      </c>
      <c r="C49" s="11" t="s">
        <v>16</v>
      </c>
      <c r="D49" s="11" t="s">
        <v>17</v>
      </c>
      <c r="E49" s="11" t="s">
        <v>18</v>
      </c>
      <c r="F49" s="11" t="s">
        <v>19</v>
      </c>
      <c r="G49" s="11" t="s">
        <v>16</v>
      </c>
      <c r="H49" s="11" t="s">
        <v>17</v>
      </c>
      <c r="I49" s="11" t="s">
        <v>18</v>
      </c>
      <c r="J49" s="11" t="s">
        <v>19</v>
      </c>
      <c r="K49" s="11" t="s">
        <v>16</v>
      </c>
      <c r="L49" s="11" t="s">
        <v>17</v>
      </c>
      <c r="M49" s="11" t="s">
        <v>18</v>
      </c>
      <c r="N49" s="11" t="s">
        <v>19</v>
      </c>
      <c r="O49" s="11" t="s">
        <v>16</v>
      </c>
      <c r="P49" s="11"/>
    </row>
    <row r="50" spans="2:16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3" t="s">
        <v>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.75">
      <c r="A52" s="7" t="s">
        <v>10</v>
      </c>
      <c r="B52" s="12">
        <f>VLOOKUP(A52,'Spieltag 1'!$A$7:$E$106,5,FALSE)</f>
        <v>168.16666666666666</v>
      </c>
      <c r="C52" s="12">
        <f>VLOOKUP($A52,'Spieltag 2'!$A$7:$E$106,5,FALSE)</f>
        <v>158.91666666666666</v>
      </c>
      <c r="D52" s="12">
        <f>VLOOKUP($A52,'Spieltag 3'!$A$7:$E$106,5,FALSE)</f>
        <v>152</v>
      </c>
      <c r="E52" s="12">
        <f>VLOOKUP($A52,'Spieltag 4'!$A$7:$E$106,5,FALSE)</f>
        <v>161.75</v>
      </c>
      <c r="F52" s="12">
        <f>VLOOKUP($A52,'Spieltag 5'!$A$7:$E$106,5,FALSE)</f>
        <v>155.5</v>
      </c>
      <c r="G52" s="12">
        <f>VLOOKUP($A52,'Spieltag 6'!$A$7:$E$106,5,FALSE)</f>
        <v>156.41666666666666</v>
      </c>
      <c r="H52" s="12">
        <f>VLOOKUP($A52,'Spieltag 7'!$A$7:$E$106,5,FALSE)</f>
        <v>163</v>
      </c>
      <c r="I52" s="12">
        <f>VLOOKUP($A52,'Spieltag 8'!$A$7:$E$106,5,FALSE)</f>
        <v>155.16666666666666</v>
      </c>
      <c r="J52" s="12">
        <f>VLOOKUP($A52,'Spieltag 9'!$A$7:$E$106,5,FALSE)</f>
        <v>153</v>
      </c>
      <c r="K52" s="12">
        <f>VLOOKUP($A52,'Spieltag 10'!$A$7:$E$106,5,FALSE)</f>
        <v>157.66666666666666</v>
      </c>
      <c r="L52" s="12">
        <f>VLOOKUP($A52,'Spieltag 11'!$A$7:$E$106,5,FALSE)</f>
        <v>161.33333333333334</v>
      </c>
      <c r="M52" s="12">
        <f>VLOOKUP($A52,'Spieltag 12'!$A$7:$E$106,5,FALSE)</f>
        <v>163.83333333333334</v>
      </c>
      <c r="N52" s="12">
        <f>VLOOKUP($A52,'Spieltag 13'!$A$7:$E$106,5,FALSE)</f>
        <v>163.75</v>
      </c>
      <c r="O52" s="12">
        <f>VLOOKUP($A52,'Spieltag 14'!$A$7:$E$106,5,FALSE)</f>
        <v>159.75</v>
      </c>
      <c r="P52" s="11"/>
    </row>
    <row r="53" spans="1:16" ht="12.75">
      <c r="A53" s="7" t="s">
        <v>71</v>
      </c>
      <c r="B53" s="12">
        <f>VLOOKUP(A53,'Spieltag 1'!$A$7:$E$106,5,FALSE)</f>
        <v>160.75</v>
      </c>
      <c r="C53" s="12">
        <f>VLOOKUP($A53,'Spieltag 2'!$A$7:$E$106,5,FALSE)</f>
        <v>169.83333333333334</v>
      </c>
      <c r="D53" s="12">
        <f>VLOOKUP($A53,'Spieltag 3'!$A$7:$E$106,5,FALSE)</f>
        <v>158.25</v>
      </c>
      <c r="E53" s="12">
        <f>VLOOKUP($A53,'Spieltag 4'!$A$7:$E$106,5,FALSE)</f>
        <v>150.75</v>
      </c>
      <c r="F53" s="12">
        <f>VLOOKUP($A53,'Spieltag 5'!$A$7:$E$106,5,FALSE)</f>
        <v>177.75</v>
      </c>
      <c r="G53" s="12">
        <f>VLOOKUP($A53,'Spieltag 6'!$A$7:$E$106,5,FALSE)</f>
        <v>168.58333333333334</v>
      </c>
      <c r="H53" s="12">
        <f>VLOOKUP($A53,'Spieltag 7'!$A$7:$E$106,5,FALSE)</f>
        <v>150.25</v>
      </c>
      <c r="I53" s="12">
        <f>VLOOKUP($A53,'Spieltag 8'!$A$7:$E$106,5,FALSE)</f>
        <v>166.16666666666666</v>
      </c>
      <c r="J53" s="12">
        <f>VLOOKUP($A53,'Spieltag 9'!$A$7:$E$106,5,FALSE)</f>
        <v>155.75</v>
      </c>
      <c r="K53" s="12">
        <f>VLOOKUP($A53,'Spieltag 10'!$A$7:$E$106,5,FALSE)</f>
        <v>169.25</v>
      </c>
      <c r="L53" s="12">
        <f>VLOOKUP($A53,'Spieltag 11'!$A$7:$E$106,5,FALSE)</f>
        <v>164.08333333333334</v>
      </c>
      <c r="M53" s="12">
        <f>VLOOKUP($A53,'Spieltag 12'!$A$7:$E$106,5,FALSE)</f>
        <v>165.08333333333334</v>
      </c>
      <c r="N53" s="12">
        <f>VLOOKUP($A53,'Spieltag 13'!$A$7:$E$106,5,FALSE)</f>
        <v>167.08333333333334</v>
      </c>
      <c r="O53" s="12">
        <f>VLOOKUP($A53,'Spieltag 14'!$A$7:$E$106,5,FALSE)</f>
        <v>162.41666666666666</v>
      </c>
      <c r="P53" s="11"/>
    </row>
    <row r="54" spans="1:16" ht="12.75">
      <c r="A54" s="7" t="s">
        <v>43</v>
      </c>
      <c r="B54" s="12">
        <f>VLOOKUP(A54,'Spieltag 1'!$A$7:$E$106,5,FALSE)</f>
        <v>159.91666666666666</v>
      </c>
      <c r="C54" s="12">
        <f>VLOOKUP($A54,'Spieltag 2'!$A$7:$E$106,5,FALSE)</f>
        <v>167.33333333333334</v>
      </c>
      <c r="D54" s="12">
        <f>VLOOKUP($A54,'Spieltag 3'!$A$7:$E$106,5,FALSE)</f>
        <v>151.33333333333334</v>
      </c>
      <c r="E54" s="12">
        <f>VLOOKUP($A54,'Spieltag 4'!$A$7:$E$106,5,FALSE)</f>
        <v>156.25</v>
      </c>
      <c r="F54" s="12">
        <f>VLOOKUP($A54,'Spieltag 5'!$A$7:$E$106,5,FALSE)</f>
        <v>161</v>
      </c>
      <c r="G54" s="12">
        <f>VLOOKUP($A54,'Spieltag 6'!$A$7:$E$106,5,FALSE)</f>
        <v>171</v>
      </c>
      <c r="H54" s="12">
        <f>VLOOKUP($A54,'Spieltag 7'!$A$7:$E$106,5,FALSE)</f>
        <v>170.44444444444446</v>
      </c>
      <c r="I54" s="12">
        <f>VLOOKUP($A54,'Spieltag 8'!$A$7:$E$106,5,FALSE)</f>
        <v>140.16666666666666</v>
      </c>
      <c r="J54" s="12">
        <f>VLOOKUP($A54,'Spieltag 9'!$A$7:$E$106,5,FALSE)</f>
        <v>158.58333333333334</v>
      </c>
      <c r="K54" s="12">
        <f>VLOOKUP($A54,'Spieltag 10'!$A$7:$E$106,5,FALSE)</f>
        <v>151</v>
      </c>
      <c r="L54" s="12">
        <f>VLOOKUP($A54,'Spieltag 11'!$A$7:$E$106,5,FALSE)</f>
        <v>151.75</v>
      </c>
      <c r="M54" s="12">
        <f>VLOOKUP($A54,'Spieltag 12'!$A$7:$E$106,5,FALSE)</f>
        <v>142.91666666666666</v>
      </c>
      <c r="N54" s="12">
        <f>VLOOKUP($A54,'Spieltag 13'!$A$7:$E$106,5,FALSE)</f>
        <v>164.16666666666666</v>
      </c>
      <c r="O54" s="12">
        <f>VLOOKUP($A54,'Spieltag 14'!$A$7:$E$106,5,FALSE)</f>
        <v>151.33333333333334</v>
      </c>
      <c r="P54" s="11"/>
    </row>
    <row r="55" spans="1:16" ht="12.75">
      <c r="A55" s="7" t="s">
        <v>44</v>
      </c>
      <c r="B55" s="12">
        <f>VLOOKUP(A55,'Spieltag 1'!$A$7:$E$106,5,FALSE)</f>
        <v>156.66666666666666</v>
      </c>
      <c r="C55" s="12">
        <f>VLOOKUP($A55,'Spieltag 2'!$A$7:$E$106,5,FALSE)</f>
        <v>146.66666666666666</v>
      </c>
      <c r="D55" s="12">
        <f>VLOOKUP($A55,'Spieltag 3'!$A$7:$E$106,5,FALSE)</f>
        <v>152.16666666666666</v>
      </c>
      <c r="E55" s="12">
        <f>VLOOKUP($A55,'Spieltag 4'!$A$7:$E$106,5,FALSE)</f>
        <v>148.66666666666666</v>
      </c>
      <c r="F55" s="12">
        <f>VLOOKUP($A55,'Spieltag 5'!$A$7:$E$106,5,FALSE)</f>
        <v>160.5</v>
      </c>
      <c r="G55" s="12">
        <f>VLOOKUP($A55,'Spieltag 6'!$A$7:$E$106,5,FALSE)</f>
        <v>151.83333333333334</v>
      </c>
      <c r="H55" s="12">
        <f>VLOOKUP($A55,'Spieltag 7'!$A$7:$E$106,5,FALSE)</f>
        <v>147.33333333333334</v>
      </c>
      <c r="I55" s="12">
        <f>VLOOKUP($A55,'Spieltag 8'!$A$7:$E$106,5,FALSE)</f>
        <v>150.25</v>
      </c>
      <c r="J55" s="12">
        <f>VLOOKUP($A55,'Spieltag 9'!$A$7:$E$106,5,FALSE)</f>
        <v>155.41666666666666</v>
      </c>
      <c r="K55" s="12">
        <f>VLOOKUP($A55,'Spieltag 10'!$A$7:$E$106,5,FALSE)</f>
        <v>153.58333333333334</v>
      </c>
      <c r="L55" s="12">
        <f>VLOOKUP($A55,'Spieltag 11'!$A$7:$E$106,5,FALSE)</f>
        <v>143</v>
      </c>
      <c r="M55" s="12">
        <f>VLOOKUP($A55,'Spieltag 12'!$A$7:$E$106,5,FALSE)</f>
        <v>149.66666666666666</v>
      </c>
      <c r="N55" s="12">
        <f>VLOOKUP($A55,'Spieltag 13'!$A$7:$E$106,5,FALSE)</f>
        <v>143.83333333333334</v>
      </c>
      <c r="O55" s="12">
        <f>VLOOKUP($A55,'Spieltag 14'!$A$7:$E$106,5,FALSE)</f>
        <v>153.5</v>
      </c>
      <c r="P55" s="11"/>
    </row>
    <row r="56" spans="1:16" ht="12.75">
      <c r="A56" s="7" t="s">
        <v>45</v>
      </c>
      <c r="B56" s="12">
        <f>VLOOKUP(A56,'Spieltag 1'!$A$7:$E$106,5,FALSE)</f>
        <v>155.66666666666666</v>
      </c>
      <c r="C56" s="12">
        <f>VLOOKUP($A56,'Spieltag 2'!$A$7:$E$106,5,FALSE)</f>
        <v>146.58333333333334</v>
      </c>
      <c r="D56" s="12">
        <f>VLOOKUP($A56,'Spieltag 3'!$A$7:$E$106,5,FALSE)</f>
        <v>154.25</v>
      </c>
      <c r="E56" s="12">
        <f>VLOOKUP($A56,'Spieltag 4'!$A$7:$E$106,5,FALSE)</f>
        <v>136.75</v>
      </c>
      <c r="F56" s="12">
        <f>VLOOKUP($A56,'Spieltag 5'!$A$7:$E$106,5,FALSE)</f>
        <v>157.25</v>
      </c>
      <c r="G56" s="12">
        <f>VLOOKUP($A56,'Spieltag 6'!$A$7:$E$106,5,FALSE)</f>
        <v>161.75</v>
      </c>
      <c r="H56" s="12">
        <f>VLOOKUP($A56,'Spieltag 7'!$A$7:$E$106,5,FALSE)</f>
        <v>157.25</v>
      </c>
      <c r="I56" s="12">
        <f>VLOOKUP($A56,'Spieltag 8'!$A$7:$E$106,5,FALSE)</f>
        <v>157.41666666666666</v>
      </c>
      <c r="J56" s="12">
        <f>VLOOKUP($A56,'Spieltag 9'!$A$7:$E$106,5,FALSE)</f>
        <v>162.16666666666666</v>
      </c>
      <c r="K56" s="12">
        <f>VLOOKUP($A56,'Spieltag 10'!$A$7:$E$106,5,FALSE)</f>
        <v>161.91666666666666</v>
      </c>
      <c r="L56" s="12">
        <f>VLOOKUP($A56,'Spieltag 11'!$A$7:$E$106,5,FALSE)</f>
        <v>151.91666666666666</v>
      </c>
      <c r="M56" s="12">
        <f>VLOOKUP($A56,'Spieltag 12'!$A$7:$E$106,5,FALSE)</f>
        <v>161.41666666666666</v>
      </c>
      <c r="N56" s="12">
        <f>VLOOKUP($A56,'Spieltag 13'!$A$7:$E$106,5,FALSE)</f>
        <v>147.33333333333334</v>
      </c>
      <c r="O56" s="12">
        <f>VLOOKUP($A56,'Spieltag 14'!$A$7:$E$106,5,FALSE)</f>
        <v>172.5</v>
      </c>
      <c r="P56" s="11"/>
    </row>
    <row r="57" spans="1:16" ht="12.75">
      <c r="A57" s="7" t="s">
        <v>46</v>
      </c>
      <c r="B57" s="12">
        <f>VLOOKUP(A57,'Spieltag 1'!$A$7:$E$106,5,FALSE)</f>
        <v>155.08333333333334</v>
      </c>
      <c r="C57" s="12">
        <f>VLOOKUP($A57,'Spieltag 2'!$A$7:$E$106,5,FALSE)</f>
        <v>160.16666666666666</v>
      </c>
      <c r="D57" s="12">
        <f>VLOOKUP($A57,'Spieltag 3'!$A$7:$E$106,5,FALSE)</f>
        <v>158.5</v>
      </c>
      <c r="E57" s="12">
        <f>VLOOKUP($A57,'Spieltag 4'!$A$7:$E$106,5,FALSE)</f>
        <v>169.75</v>
      </c>
      <c r="F57" s="12">
        <f>VLOOKUP($A57,'Spieltag 5'!$A$7:$E$106,5,FALSE)</f>
        <v>159.66666666666666</v>
      </c>
      <c r="G57" s="12">
        <f>VLOOKUP($A57,'Spieltag 6'!$A$7:$E$106,5,FALSE)</f>
        <v>153.66666666666666</v>
      </c>
      <c r="H57" s="12">
        <f>VLOOKUP($A57,'Spieltag 7'!$A$7:$E$106,5,FALSE)</f>
        <v>153.25</v>
      </c>
      <c r="I57" s="12">
        <f>VLOOKUP($A57,'Spieltag 8'!$A$7:$E$106,5,FALSE)</f>
        <v>168.25</v>
      </c>
      <c r="J57" s="12">
        <f>VLOOKUP($A57,'Spieltag 9'!$A$7:$E$106,5,FALSE)</f>
        <v>159.91666666666666</v>
      </c>
      <c r="K57" s="12">
        <f>VLOOKUP($A57,'Spieltag 10'!$A$7:$E$106,5,FALSE)</f>
        <v>154.08333333333334</v>
      </c>
      <c r="L57" s="12">
        <f>VLOOKUP($A57,'Spieltag 11'!$A$7:$E$106,5,FALSE)</f>
        <v>163</v>
      </c>
      <c r="M57" s="12">
        <f>VLOOKUP($A57,'Spieltag 12'!$A$7:$E$106,5,FALSE)</f>
        <v>152.33333333333334</v>
      </c>
      <c r="N57" s="12">
        <f>VLOOKUP($A57,'Spieltag 13'!$A$7:$E$106,5,FALSE)</f>
        <v>172</v>
      </c>
      <c r="O57" s="12">
        <f>VLOOKUP($A57,'Spieltag 14'!$A$7:$E$106,5,FALSE)</f>
        <v>157.41666666666666</v>
      </c>
      <c r="P57" s="11"/>
    </row>
    <row r="58" spans="1:16" ht="12.75">
      <c r="A58" s="7" t="s">
        <v>107</v>
      </c>
      <c r="B58" s="12">
        <f>VLOOKUP(A58,'Spieltag 1'!$A$7:$E$106,5,FALSE)</f>
        <v>152.41666666666666</v>
      </c>
      <c r="C58" s="12">
        <f>VLOOKUP($A58,'Spieltag 2'!$A$7:$E$106,5,FALSE)</f>
        <v>148.33333333333334</v>
      </c>
      <c r="D58" s="12">
        <f>VLOOKUP($A58,'Spieltag 3'!$A$7:$E$106,5,FALSE)</f>
        <v>151.33333333333334</v>
      </c>
      <c r="E58" s="12">
        <f>VLOOKUP($A58,'Spieltag 4'!$A$7:$E$106,5,FALSE)</f>
        <v>150.16666666666666</v>
      </c>
      <c r="F58" s="12">
        <f>VLOOKUP($A58,'Spieltag 5'!$A$7:$E$106,5,FALSE)</f>
        <v>156.25</v>
      </c>
      <c r="G58" s="12">
        <f>VLOOKUP($A58,'Spieltag 6'!$A$7:$E$106,5,FALSE)</f>
        <v>165.91666666666666</v>
      </c>
      <c r="H58" s="12">
        <f>VLOOKUP($A58,'Spieltag 7'!$A$7:$E$106,5,FALSE)</f>
        <v>161.5</v>
      </c>
      <c r="I58" s="12">
        <f>VLOOKUP($A58,'Spieltag 8'!$A$7:$E$106,5,FALSE)</f>
        <v>158</v>
      </c>
      <c r="J58" s="12">
        <f>VLOOKUP($A58,'Spieltag 9'!$A$7:$E$106,5,FALSE)</f>
        <v>148.75</v>
      </c>
      <c r="K58" s="12">
        <f>VLOOKUP($A58,'Spieltag 10'!$A$7:$E$106,5,FALSE)</f>
        <v>142.08333333333334</v>
      </c>
      <c r="L58" s="12">
        <f>VLOOKUP($A58,'Spieltag 11'!$A$7:$E$106,5,FALSE)</f>
        <v>153.58333333333334</v>
      </c>
      <c r="M58" s="12">
        <f>VLOOKUP($A58,'Spieltag 12'!$A$7:$E$106,5,FALSE)</f>
        <v>107.83333333333333</v>
      </c>
      <c r="N58" s="12">
        <f>VLOOKUP($A58,'Spieltag 13'!$A$7:$E$106,5,FALSE)</f>
        <v>165.16666666666666</v>
      </c>
      <c r="O58" s="12">
        <f>VLOOKUP($A58,'Spieltag 14'!$A$7:$E$106,5,FALSE)</f>
        <v>152</v>
      </c>
      <c r="P58" s="11"/>
    </row>
    <row r="59" spans="1:16" ht="12.75">
      <c r="A59" s="7" t="s">
        <v>73</v>
      </c>
      <c r="B59" s="12">
        <f>VLOOKUP(A59,'Spieltag 1'!$A$7:$E$106,5,FALSE)</f>
        <v>152.08333333333334</v>
      </c>
      <c r="C59" s="12">
        <f>VLOOKUP($A59,'Spieltag 2'!$A$7:$E$106,5,FALSE)</f>
        <v>156.33333333333334</v>
      </c>
      <c r="D59" s="12">
        <f>VLOOKUP($A59,'Spieltag 3'!$A$7:$E$106,5,FALSE)</f>
        <v>141.16666666666666</v>
      </c>
      <c r="E59" s="12">
        <f>VLOOKUP($A59,'Spieltag 4'!$A$7:$E$106,5,FALSE)</f>
        <v>141</v>
      </c>
      <c r="F59" s="12">
        <f>VLOOKUP($A59,'Spieltag 5'!$A$7:$E$106,5,FALSE)</f>
        <v>144.75</v>
      </c>
      <c r="G59" s="12">
        <f>VLOOKUP($A59,'Spieltag 6'!$A$7:$E$106,5,FALSE)</f>
        <v>161.75</v>
      </c>
      <c r="H59" s="12">
        <f>VLOOKUP($A59,'Spieltag 7'!$A$7:$E$106,5,FALSE)</f>
        <v>144</v>
      </c>
      <c r="I59" s="12">
        <f>VLOOKUP($A59,'Spieltag 8'!$A$7:$E$106,5,FALSE)</f>
        <v>142.41666666666666</v>
      </c>
      <c r="J59" s="12">
        <f>VLOOKUP($A59,'Spieltag 9'!$A$7:$E$106,5,FALSE)</f>
        <v>155</v>
      </c>
      <c r="K59" s="12">
        <f>VLOOKUP($A59,'Spieltag 10'!$A$7:$E$106,5,FALSE)</f>
        <v>145.75</v>
      </c>
      <c r="L59" s="12">
        <f>VLOOKUP($A59,'Spieltag 11'!$A$7:$E$106,5,FALSE)</f>
        <v>129.08333333333334</v>
      </c>
      <c r="M59" s="12">
        <f>VLOOKUP($A59,'Spieltag 12'!$A$7:$E$106,5,FALSE)</f>
        <v>136.75</v>
      </c>
      <c r="N59" s="12">
        <f>VLOOKUP($A59,'Spieltag 13'!$A$7:$E$106,5,FALSE)</f>
        <v>180.11111111111111</v>
      </c>
      <c r="O59" s="12">
        <f>VLOOKUP($A59,'Spieltag 14'!$A$7:$E$106,5,FALSE)</f>
        <v>164.91666666666666</v>
      </c>
      <c r="P59" s="11"/>
    </row>
    <row r="60" spans="1:16" ht="12.75">
      <c r="A60" s="7" t="s">
        <v>42</v>
      </c>
      <c r="B60" s="12">
        <f>VLOOKUP(A60,'Spieltag 1'!$A$7:$E$106,5,FALSE)</f>
        <v>166.66666666666666</v>
      </c>
      <c r="C60" s="12">
        <f>VLOOKUP($A60,'Spieltag 2'!$A$7:$E$106,5,FALSE)</f>
        <v>162</v>
      </c>
      <c r="D60" s="12">
        <f>VLOOKUP($A60,'Spieltag 3'!$A$7:$E$106,5,FALSE)</f>
        <v>141.83333333333334</v>
      </c>
      <c r="E60" s="12">
        <f>VLOOKUP($A60,'Spieltag 4'!$A$7:$E$106,5,FALSE)</f>
        <v>154.58333333333334</v>
      </c>
      <c r="F60" s="12">
        <f>VLOOKUP($A60,'Spieltag 5'!$A$7:$E$106,5,FALSE)</f>
        <v>159.83333333333334</v>
      </c>
      <c r="G60" s="12">
        <f>VLOOKUP($A60,'Spieltag 6'!$A$7:$E$106,5,FALSE)</f>
        <v>158.83333333333334</v>
      </c>
      <c r="H60" s="12">
        <f>VLOOKUP($A60,'Spieltag 7'!$A$7:$E$106,5,FALSE)</f>
        <v>160.83333333333334</v>
      </c>
      <c r="I60" s="12">
        <f>VLOOKUP($A60,'Spieltag 8'!$A$7:$E$106,5,FALSE)</f>
        <v>166.08333333333334</v>
      </c>
      <c r="J60" s="12">
        <f>VLOOKUP($A60,'Spieltag 9'!$A$7:$E$106,5,FALSE)</f>
        <v>159</v>
      </c>
      <c r="K60" s="12">
        <f>VLOOKUP($A60,'Spieltag 10'!$A$7:$E$106,5,FALSE)</f>
        <v>149.25</v>
      </c>
      <c r="L60" s="12">
        <f>VLOOKUP($A60,'Spieltag 11'!$A$7:$E$106,5,FALSE)</f>
        <v>142.16666666666666</v>
      </c>
      <c r="M60" s="12">
        <f>VLOOKUP($A60,'Spieltag 12'!$A$7:$E$106,5,FALSE)</f>
        <v>157</v>
      </c>
      <c r="N60" s="12">
        <f>VLOOKUP($A60,'Spieltag 13'!$A$7:$E$106,5,FALSE)</f>
        <v>152.58333333333334</v>
      </c>
      <c r="O60" s="12">
        <f>VLOOKUP($A60,'Spieltag 14'!$A$7:$E$106,5,FALSE)</f>
        <v>154.41666666666666</v>
      </c>
      <c r="P60" s="11"/>
    </row>
    <row r="61" spans="1:16" ht="12.75">
      <c r="A61" s="7" t="s">
        <v>74</v>
      </c>
      <c r="B61" s="12">
        <f>VLOOKUP(A61,'Spieltag 1'!$A$7:$E$106,5,FALSE)</f>
      </c>
      <c r="C61" s="12">
        <f>VLOOKUP($A61,'Spieltag 2'!$A$7:$E$106,5,FALSE)</f>
      </c>
      <c r="D61" s="12">
        <f>VLOOKUP($A61,'Spieltag 3'!$A$7:$E$106,5,FALSE)</f>
      </c>
      <c r="E61" s="12">
        <f>VLOOKUP($A61,'Spieltag 4'!$A$7:$E$106,5,FALSE)</f>
      </c>
      <c r="F61" s="12">
        <f>VLOOKUP($A61,'Spieltag 5'!$A$7:$E$106,5,FALSE)</f>
      </c>
      <c r="G61" s="12">
        <f>VLOOKUP($A61,'Spieltag 6'!$A$7:$E$106,5,FALSE)</f>
      </c>
      <c r="H61" s="12">
        <f>VLOOKUP($A61,'Spieltag 7'!$A$7:$E$106,5,FALSE)</f>
      </c>
      <c r="I61" s="12">
        <f>VLOOKUP($A61,'Spieltag 8'!$A$7:$E$106,5,FALSE)</f>
      </c>
      <c r="J61" s="12">
        <f>VLOOKUP($A61,'Spieltag 9'!$A$7:$E$106,5,FALSE)</f>
      </c>
      <c r="K61" s="12">
        <f>VLOOKUP($A61,'Spieltag 10'!$A$7:$E$106,5,FALSE)</f>
      </c>
      <c r="L61" s="12">
        <f>VLOOKUP($A61,'Spieltag 11'!$A$7:$E$106,5,FALSE)</f>
      </c>
      <c r="M61" s="12">
        <f>VLOOKUP($A61,'Spieltag 12'!$A$7:$E$106,5,FALSE)</f>
      </c>
      <c r="N61" s="12">
        <f>VLOOKUP($A61,'Spieltag 13'!$A$7:$E$106,5,FALSE)</f>
      </c>
      <c r="O61" s="12">
        <f>VLOOKUP($A61,'Spieltag 14'!$A$7:$E$106,5,FALSE)</f>
      </c>
      <c r="P61" s="11"/>
    </row>
    <row r="62" spans="2:1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.75">
      <c r="A64" s="2" t="s">
        <v>53</v>
      </c>
      <c r="B64" s="11" t="s">
        <v>17</v>
      </c>
      <c r="C64" s="11" t="s">
        <v>18</v>
      </c>
      <c r="D64" s="11" t="s">
        <v>19</v>
      </c>
      <c r="E64" s="11" t="s">
        <v>16</v>
      </c>
      <c r="F64" s="11" t="s">
        <v>17</v>
      </c>
      <c r="G64" s="11" t="s">
        <v>18</v>
      </c>
      <c r="H64" s="11" t="s">
        <v>19</v>
      </c>
      <c r="I64" s="11" t="s">
        <v>16</v>
      </c>
      <c r="J64" s="11" t="s">
        <v>17</v>
      </c>
      <c r="K64" s="11" t="s">
        <v>18</v>
      </c>
      <c r="L64" s="11" t="s">
        <v>19</v>
      </c>
      <c r="M64" s="11" t="s">
        <v>16</v>
      </c>
      <c r="N64" s="11" t="s">
        <v>17</v>
      </c>
      <c r="O64" s="11" t="s">
        <v>18</v>
      </c>
      <c r="P64" s="11"/>
    </row>
    <row r="65" spans="2:1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2.75">
      <c r="A66" s="3" t="s">
        <v>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2.75">
      <c r="A67" s="7" t="s">
        <v>75</v>
      </c>
      <c r="B67" s="12">
        <f>VLOOKUP(A67,'Spieltag 1'!$A$7:$E$106,5,FALSE)</f>
        <v>173.41666666666666</v>
      </c>
      <c r="C67" s="12">
        <f>VLOOKUP($A67,'Spieltag 2'!$A$7:$E$106,5,FALSE)</f>
        <v>169.58333333333334</v>
      </c>
      <c r="D67" s="12">
        <f>VLOOKUP($A67,'Spieltag 3'!$A$7:$E$106,5,FALSE)</f>
        <v>152.25</v>
      </c>
      <c r="E67" s="12">
        <f>VLOOKUP($A67,'Spieltag 4'!$A$7:$E$106,5,FALSE)</f>
        <v>176.83333333333334</v>
      </c>
      <c r="F67" s="12">
        <f>VLOOKUP($A67,'Spieltag 5'!$A$7:$E$106,5,FALSE)</f>
        <v>169.16666666666666</v>
      </c>
      <c r="G67" s="12">
        <f>VLOOKUP($A67,'Spieltag 6'!$A$7:$E$106,5,FALSE)</f>
        <v>184.66666666666666</v>
      </c>
      <c r="H67" s="12">
        <f>VLOOKUP($A67,'Spieltag 7'!$A$7:$E$106,5,FALSE)</f>
        <v>164.08333333333334</v>
      </c>
      <c r="I67" s="12">
        <f>VLOOKUP($A67,'Spieltag 8'!$A$7:$E$106,5,FALSE)</f>
        <v>174.25</v>
      </c>
      <c r="J67" s="12">
        <f>VLOOKUP($A67,'Spieltag 9'!$A$7:$E$106,5,FALSE)</f>
        <v>161.16666666666666</v>
      </c>
      <c r="K67" s="12">
        <f>VLOOKUP($A67,'Spieltag 10'!$A$7:$E$106,5,FALSE)</f>
        <v>186.08333333333334</v>
      </c>
      <c r="L67" s="12">
        <f>VLOOKUP($A67,'Spieltag 11'!$A$7:$E$106,5,FALSE)</f>
        <v>168.83333333333334</v>
      </c>
      <c r="M67" s="12">
        <f>VLOOKUP($A67,'Spieltag 12'!$A$7:$E$106,5,FALSE)</f>
        <v>168.25</v>
      </c>
      <c r="N67" s="12">
        <f>VLOOKUP($A67,'Spieltag 13'!$A$7:$E$106,5,FALSE)</f>
        <v>163.25</v>
      </c>
      <c r="O67" s="12">
        <f>VLOOKUP($A67,'Spieltag 14'!$A$7:$E$106,5,FALSE)</f>
        <v>165.16666666666666</v>
      </c>
      <c r="P67" s="11"/>
    </row>
    <row r="68" spans="1:16" ht="12.75">
      <c r="A68" s="7" t="s">
        <v>48</v>
      </c>
      <c r="B68" s="12">
        <f>VLOOKUP(A68,'Spieltag 1'!$A$7:$E$106,5,FALSE)</f>
        <v>168.58333333333334</v>
      </c>
      <c r="C68" s="12">
        <f>VLOOKUP($A68,'Spieltag 2'!$A$7:$E$106,5,FALSE)</f>
        <v>161.11111111111111</v>
      </c>
      <c r="D68" s="12">
        <f>VLOOKUP($A68,'Spieltag 3'!$A$7:$E$106,5,FALSE)</f>
        <v>158.75</v>
      </c>
      <c r="E68" s="12">
        <f>VLOOKUP($A68,'Spieltag 4'!$A$7:$E$106,5,FALSE)</f>
        <v>167.66666666666666</v>
      </c>
      <c r="F68" s="12">
        <f>VLOOKUP($A68,'Spieltag 5'!$A$7:$E$106,5,FALSE)</f>
        <v>155.66666666666666</v>
      </c>
      <c r="G68" s="12">
        <f>VLOOKUP($A68,'Spieltag 6'!$A$7:$E$106,5,FALSE)</f>
        <v>158.91666666666666</v>
      </c>
      <c r="H68" s="12">
        <f>VLOOKUP($A68,'Spieltag 7'!$A$7:$E$106,5,FALSE)</f>
        <v>164.16666666666666</v>
      </c>
      <c r="I68" s="12">
        <f>VLOOKUP($A68,'Spieltag 8'!$A$7:$E$106,5,FALSE)</f>
        <v>154</v>
      </c>
      <c r="J68" s="12">
        <f>VLOOKUP($A68,'Spieltag 9'!$A$7:$E$106,5,FALSE)</f>
        <v>151.33333333333334</v>
      </c>
      <c r="K68" s="12">
        <f>VLOOKUP($A68,'Spieltag 10'!$A$7:$E$106,5,FALSE)</f>
        <v>156.33333333333334</v>
      </c>
      <c r="L68" s="12">
        <f>VLOOKUP($A68,'Spieltag 11'!$A$7:$E$106,5,FALSE)</f>
        <v>156.58333333333334</v>
      </c>
      <c r="M68" s="12">
        <f>VLOOKUP($A68,'Spieltag 12'!$A$7:$E$106,5,FALSE)</f>
        <v>155.91666666666666</v>
      </c>
      <c r="N68" s="12">
        <f>VLOOKUP($A68,'Spieltag 13'!$A$7:$E$106,5,FALSE)</f>
        <v>157.91666666666666</v>
      </c>
      <c r="O68" s="12">
        <f>VLOOKUP($A68,'Spieltag 14'!$A$7:$E$106,5,FALSE)</f>
        <v>153.16666666666666</v>
      </c>
      <c r="P68" s="11"/>
    </row>
    <row r="69" spans="1:16" ht="12.75">
      <c r="A69" s="7" t="s">
        <v>52</v>
      </c>
      <c r="B69" s="12">
        <f>VLOOKUP(A69,'Spieltag 1'!$A$7:$E$106,5,FALSE)</f>
        <v>151</v>
      </c>
      <c r="C69" s="12">
        <f>VLOOKUP($A69,'Spieltag 2'!$A$7:$E$106,5,FALSE)</f>
        <v>134.83333333333334</v>
      </c>
      <c r="D69" s="12">
        <f>VLOOKUP($A69,'Spieltag 3'!$A$7:$E$106,5,FALSE)</f>
        <v>162.33333333333334</v>
      </c>
      <c r="E69" s="12">
        <f>VLOOKUP($A69,'Spieltag 4'!$A$7:$E$106,5,FALSE)</f>
        <v>145.66666666666666</v>
      </c>
      <c r="F69" s="12">
        <f>VLOOKUP($A69,'Spieltag 5'!$A$7:$E$106,5,FALSE)</f>
        <v>161</v>
      </c>
      <c r="G69" s="12">
        <f>VLOOKUP($A69,'Spieltag 6'!$A$7:$E$106,5,FALSE)</f>
        <v>135.75</v>
      </c>
      <c r="H69" s="12">
        <f>VLOOKUP($A69,'Spieltag 7'!$A$7:$E$106,5,FALSE)</f>
        <v>179.58333333333334</v>
      </c>
      <c r="I69" s="12">
        <f>VLOOKUP($A69,'Spieltag 8'!$A$7:$E$106,5,FALSE)</f>
        <v>155.16666666666666</v>
      </c>
      <c r="J69" s="12">
        <f>VLOOKUP($A69,'Spieltag 9'!$A$7:$E$106,5,FALSE)</f>
        <v>160.16666666666666</v>
      </c>
      <c r="K69" s="12">
        <f>VLOOKUP($A69,'Spieltag 10'!$A$7:$E$106,5,FALSE)</f>
        <v>141.16666666666666</v>
      </c>
      <c r="L69" s="12">
        <f>VLOOKUP($A69,'Spieltag 11'!$A$7:$E$106,5,FALSE)</f>
        <v>152.91666666666666</v>
      </c>
      <c r="M69" s="12">
        <f>VLOOKUP($A69,'Spieltag 12'!$A$7:$E$106,5,FALSE)</f>
        <v>146.75</v>
      </c>
      <c r="N69" s="12">
        <f>VLOOKUP($A69,'Spieltag 13'!$A$7:$E$106,5,FALSE)</f>
        <v>149.5</v>
      </c>
      <c r="O69" s="12">
        <f>VLOOKUP($A69,'Spieltag 14'!$A$7:$E$106,5,FALSE)</f>
        <v>169.58333333333334</v>
      </c>
      <c r="P69" s="11"/>
    </row>
    <row r="70" spans="1:16" ht="12.75">
      <c r="A70" s="7" t="s">
        <v>12</v>
      </c>
      <c r="B70" s="12">
        <f>VLOOKUP(A70,'Spieltag 1'!$A$7:$E$106,5,FALSE)</f>
        <v>149.08333333333334</v>
      </c>
      <c r="C70" s="12">
        <f>VLOOKUP($A70,'Spieltag 2'!$A$7:$E$106,5,FALSE)</f>
        <v>141.33333333333334</v>
      </c>
      <c r="D70" s="12">
        <f>VLOOKUP($A70,'Spieltag 3'!$A$7:$E$106,5,FALSE)</f>
        <v>141.75</v>
      </c>
      <c r="E70" s="12">
        <f>VLOOKUP($A70,'Spieltag 4'!$A$7:$E$106,5,FALSE)</f>
        <v>151</v>
      </c>
      <c r="F70" s="12">
        <f>VLOOKUP($A70,'Spieltag 5'!$A$7:$E$106,5,FALSE)</f>
        <v>148.33333333333334</v>
      </c>
      <c r="G70" s="12">
        <f>VLOOKUP($A70,'Spieltag 6'!$A$7:$E$106,5,FALSE)</f>
        <v>148.5</v>
      </c>
      <c r="H70" s="12">
        <f>VLOOKUP($A70,'Spieltag 7'!$A$7:$E$106,5,FALSE)</f>
        <v>142.41666666666666</v>
      </c>
      <c r="I70" s="12">
        <f>VLOOKUP($A70,'Spieltag 8'!$A$7:$E$106,5,FALSE)</f>
        <v>157.66666666666666</v>
      </c>
      <c r="J70" s="12">
        <f>VLOOKUP($A70,'Spieltag 9'!$A$7:$E$106,5,FALSE)</f>
        <v>162.5</v>
      </c>
      <c r="K70" s="12">
        <f>VLOOKUP($A70,'Spieltag 10'!$A$7:$E$106,5,FALSE)</f>
        <v>160.16666666666666</v>
      </c>
      <c r="L70" s="12">
        <f>VLOOKUP($A70,'Spieltag 11'!$A$7:$E$106,5,FALSE)</f>
        <v>157</v>
      </c>
      <c r="M70" s="12">
        <f>VLOOKUP($A70,'Spieltag 12'!$A$7:$E$106,5,FALSE)</f>
        <v>145.75</v>
      </c>
      <c r="N70" s="12">
        <f>VLOOKUP($A70,'Spieltag 13'!$A$7:$E$106,5,FALSE)</f>
        <v>146.16666666666666</v>
      </c>
      <c r="O70" s="12">
        <f>VLOOKUP($A70,'Spieltag 14'!$A$7:$E$106,5,FALSE)</f>
        <v>174.41666666666666</v>
      </c>
      <c r="P70" s="11"/>
    </row>
    <row r="71" spans="1:16" ht="12.75">
      <c r="A71" s="7" t="s">
        <v>51</v>
      </c>
      <c r="B71" s="12">
        <f>VLOOKUP(A71,'Spieltag 1'!$A$7:$E$106,5,FALSE)</f>
        <v>148.75</v>
      </c>
      <c r="C71" s="12">
        <f>VLOOKUP($A71,'Spieltag 2'!$A$7:$E$106,5,FALSE)</f>
        <v>142.33333333333334</v>
      </c>
      <c r="D71" s="12">
        <f>VLOOKUP($A71,'Spieltag 3'!$A$7:$E$106,5,FALSE)</f>
        <v>148.5</v>
      </c>
      <c r="E71" s="12">
        <f>VLOOKUP($A71,'Spieltag 4'!$A$7:$E$106,5,FALSE)</f>
        <v>158.91666666666666</v>
      </c>
      <c r="F71" s="12">
        <f>VLOOKUP($A71,'Spieltag 5'!$A$7:$E$106,5,FALSE)</f>
        <v>150.08333333333334</v>
      </c>
      <c r="G71" s="12">
        <f>VLOOKUP($A71,'Spieltag 6'!$A$7:$E$106,5,FALSE)</f>
        <v>140.33333333333334</v>
      </c>
      <c r="H71" s="12">
        <f>VLOOKUP($A71,'Spieltag 7'!$A$7:$E$106,5,FALSE)</f>
        <v>144.08333333333334</v>
      </c>
      <c r="I71" s="12">
        <f>VLOOKUP($A71,'Spieltag 8'!$A$7:$E$106,5,FALSE)</f>
        <v>131.66666666666666</v>
      </c>
      <c r="J71" s="12">
        <f>VLOOKUP($A71,'Spieltag 9'!$A$7:$E$106,5,FALSE)</f>
        <v>148.66666666666666</v>
      </c>
      <c r="K71" s="12">
        <f>VLOOKUP($A71,'Spieltag 10'!$A$7:$E$106,5,FALSE)</f>
        <v>136</v>
      </c>
      <c r="L71" s="12">
        <f>VLOOKUP($A71,'Spieltag 11'!$A$7:$E$106,5,FALSE)</f>
        <v>135.75</v>
      </c>
      <c r="M71" s="12">
        <f>VLOOKUP($A71,'Spieltag 12'!$A$7:$E$106,5,FALSE)</f>
        <v>151.08333333333334</v>
      </c>
      <c r="N71" s="12">
        <f>VLOOKUP($A71,'Spieltag 13'!$A$7:$E$106,5,FALSE)</f>
        <v>141.25</v>
      </c>
      <c r="O71" s="12">
        <f>VLOOKUP($A71,'Spieltag 14'!$A$7:$E$106,5,FALSE)</f>
        <v>145.41666666666666</v>
      </c>
      <c r="P71" s="11"/>
    </row>
    <row r="72" spans="1:16" ht="12.75">
      <c r="A72" s="7" t="s">
        <v>49</v>
      </c>
      <c r="B72" s="12">
        <f>VLOOKUP(A72,'Spieltag 1'!$A$7:$E$106,5,FALSE)</f>
        <v>147.33333333333334</v>
      </c>
      <c r="C72" s="12">
        <f>VLOOKUP($A72,'Spieltag 2'!$A$7:$E$106,5,FALSE)</f>
        <v>137.08333333333334</v>
      </c>
      <c r="D72" s="12">
        <f>VLOOKUP($A72,'Spieltag 3'!$A$7:$E$106,5,FALSE)</f>
        <v>146</v>
      </c>
      <c r="E72" s="12">
        <f>VLOOKUP($A72,'Spieltag 4'!$A$7:$E$106,5,FALSE)</f>
        <v>146.58333333333334</v>
      </c>
      <c r="F72" s="12">
        <f>VLOOKUP($A72,'Spieltag 5'!$A$7:$E$106,5,FALSE)</f>
        <v>167.25</v>
      </c>
      <c r="G72" s="12">
        <f>VLOOKUP($A72,'Spieltag 6'!$A$7:$E$106,5,FALSE)</f>
        <v>126</v>
      </c>
      <c r="H72" s="12">
        <f>VLOOKUP($A72,'Spieltag 7'!$A$7:$E$106,5,FALSE)</f>
        <v>163.08333333333334</v>
      </c>
      <c r="I72" s="12">
        <f>VLOOKUP($A72,'Spieltag 8'!$A$7:$E$106,5,FALSE)</f>
        <v>132.25</v>
      </c>
      <c r="J72" s="12">
        <f>VLOOKUP($A72,'Spieltag 9'!$A$7:$E$106,5,FALSE)</f>
        <v>152.66666666666666</v>
      </c>
      <c r="K72" s="12">
        <f>VLOOKUP($A72,'Spieltag 10'!$A$7:$E$106,5,FALSE)</f>
        <v>159.41666666666666</v>
      </c>
      <c r="L72" s="12">
        <f>VLOOKUP($A72,'Spieltag 11'!$A$7:$E$106,5,FALSE)</f>
        <v>134.25</v>
      </c>
      <c r="M72" s="12">
        <f>VLOOKUP($A72,'Spieltag 12'!$A$7:$E$106,5,FALSE)</f>
        <v>153.91666666666666</v>
      </c>
      <c r="N72" s="12">
        <f>VLOOKUP($A72,'Spieltag 13'!$A$7:$E$106,5,FALSE)</f>
        <v>148.58333333333334</v>
      </c>
      <c r="O72" s="12">
        <f>VLOOKUP($A72,'Spieltag 14'!$A$7:$E$106,5,FALSE)</f>
        <v>139.25</v>
      </c>
      <c r="P72" s="11"/>
    </row>
    <row r="73" spans="1:16" ht="13.5" customHeight="1">
      <c r="A73" s="7" t="s">
        <v>50</v>
      </c>
      <c r="B73" s="12">
        <f>VLOOKUP(A73,'Spieltag 1'!$A$7:$E$106,5,FALSE)</f>
        <v>143</v>
      </c>
      <c r="C73" s="12">
        <f>VLOOKUP($A73,'Spieltag 2'!$A$7:$E$106,5,FALSE)</f>
        <v>160.41666666666666</v>
      </c>
      <c r="D73" s="12">
        <f>VLOOKUP($A73,'Spieltag 3'!$A$7:$E$106,5,FALSE)</f>
        <v>154.11111111111111</v>
      </c>
      <c r="E73" s="12">
        <f>VLOOKUP($A73,'Spieltag 4'!$A$7:$E$106,5,FALSE)</f>
        <v>145.25</v>
      </c>
      <c r="F73" s="12">
        <f>VLOOKUP($A73,'Spieltag 5'!$A$7:$E$106,5,FALSE)</f>
        <v>144.58333333333334</v>
      </c>
      <c r="G73" s="12">
        <f>VLOOKUP($A73,'Spieltag 6'!$A$7:$E$106,5,FALSE)</f>
        <v>150.16666666666666</v>
      </c>
      <c r="H73" s="12">
        <f>VLOOKUP($A73,'Spieltag 7'!$A$7:$E$106,5,FALSE)</f>
        <v>142.41666666666666</v>
      </c>
      <c r="I73" s="12">
        <f>VLOOKUP($A73,'Spieltag 8'!$A$7:$E$106,5,FALSE)</f>
        <v>156.25</v>
      </c>
      <c r="J73" s="12">
        <f>VLOOKUP($A73,'Spieltag 9'!$A$7:$E$106,5,FALSE)</f>
        <v>143.25</v>
      </c>
      <c r="K73" s="12">
        <f>VLOOKUP($A73,'Spieltag 10'!$A$7:$E$106,5,FALSE)</f>
        <v>144.83333333333334</v>
      </c>
      <c r="L73" s="12">
        <f>VLOOKUP($A73,'Spieltag 11'!$A$7:$E$106,5,FALSE)</f>
        <v>147.66666666666666</v>
      </c>
      <c r="M73" s="12">
        <f>VLOOKUP($A73,'Spieltag 12'!$A$7:$E$106,5,FALSE)</f>
        <v>124.91666666666667</v>
      </c>
      <c r="N73" s="12">
        <f>VLOOKUP($A73,'Spieltag 13'!$A$7:$E$106,5,FALSE)</f>
        <v>147</v>
      </c>
      <c r="O73" s="12">
        <f>VLOOKUP($A73,'Spieltag 14'!$A$7:$E$106,5,FALSE)</f>
        <v>147.91666666666666</v>
      </c>
      <c r="P73" s="11"/>
    </row>
    <row r="74" spans="1:16" ht="12.75">
      <c r="A74" s="7" t="s">
        <v>108</v>
      </c>
      <c r="B74" s="12">
        <f>VLOOKUP(A74,'Spieltag 1'!$A$7:$E$106,5,FALSE)</f>
        <v>141.33333333333334</v>
      </c>
      <c r="C74" s="12">
        <f>VLOOKUP($A74,'Spieltag 2'!$A$7:$E$106,5,FALSE)</f>
        <v>137.66666666666666</v>
      </c>
      <c r="D74" s="12">
        <f>VLOOKUP($A74,'Spieltag 3'!$A$7:$E$106,5,FALSE)</f>
        <v>130.16666666666666</v>
      </c>
      <c r="E74" s="12">
        <f>VLOOKUP($A74,'Spieltag 4'!$A$7:$E$106,5,FALSE)</f>
        <v>137.41666666666666</v>
      </c>
      <c r="F74" s="12">
        <f>VLOOKUP($A74,'Spieltag 5'!$A$7:$E$106,5,FALSE)</f>
        <v>144.25</v>
      </c>
      <c r="G74" s="12">
        <f>VLOOKUP($A74,'Spieltag 6'!$A$7:$E$106,5,FALSE)</f>
        <v>157.88888888888889</v>
      </c>
      <c r="H74" s="12">
        <f>VLOOKUP($A74,'Spieltag 7'!$A$7:$E$106,5,FALSE)</f>
        <v>150.66666666666666</v>
      </c>
      <c r="I74" s="12">
        <f>VLOOKUP($A74,'Spieltag 8'!$A$7:$E$106,5,FALSE)</f>
        <v>153.25</v>
      </c>
      <c r="J74" s="12">
        <f>VLOOKUP($A74,'Spieltag 9'!$A$7:$E$106,5,FALSE)</f>
        <v>141.75</v>
      </c>
      <c r="K74" s="12">
        <f>VLOOKUP($A74,'Spieltag 10'!$A$7:$E$106,5,FALSE)</f>
        <v>152.5</v>
      </c>
      <c r="L74" s="12">
        <f>VLOOKUP($A74,'Spieltag 11'!$A$7:$E$106,5,FALSE)</f>
        <v>134.16666666666666</v>
      </c>
      <c r="M74" s="12">
        <f>VLOOKUP($A74,'Spieltag 12'!$A$7:$E$106,5,FALSE)</f>
        <v>140.66666666666666</v>
      </c>
      <c r="N74" s="12">
        <f>VLOOKUP($A74,'Spieltag 13'!$A$7:$E$106,5,FALSE)</f>
        <v>138.66666666666666</v>
      </c>
      <c r="O74" s="12">
        <f>VLOOKUP($A74,'Spieltag 14'!$A$7:$E$106,5,FALSE)</f>
        <v>136.08333333333334</v>
      </c>
      <c r="P74" s="11"/>
    </row>
    <row r="75" spans="1:16" ht="12.75">
      <c r="A75" s="7" t="s">
        <v>74</v>
      </c>
      <c r="B75" s="12">
        <f>VLOOKUP(A75,'Spieltag 1'!$A$7:$E$106,5,FALSE)</f>
      </c>
      <c r="C75" s="12">
        <f>VLOOKUP($A75,'Spieltag 2'!$A$7:$E$106,5,FALSE)</f>
      </c>
      <c r="D75" s="12">
        <f>VLOOKUP($A75,'Spieltag 3'!$A$7:$E$106,5,FALSE)</f>
      </c>
      <c r="E75" s="12">
        <f>VLOOKUP($A75,'Spieltag 4'!$A$7:$E$106,5,FALSE)</f>
      </c>
      <c r="F75" s="12">
        <f>VLOOKUP($A75,'Spieltag 5'!$A$7:$E$106,5,FALSE)</f>
      </c>
      <c r="G75" s="12">
        <f>VLOOKUP($A75,'Spieltag 6'!$A$7:$E$106,5,FALSE)</f>
      </c>
      <c r="H75" s="12">
        <f>VLOOKUP($A75,'Spieltag 7'!$A$7:$E$106,5,FALSE)</f>
      </c>
      <c r="I75" s="12">
        <f>VLOOKUP($A75,'Spieltag 8'!$A$7:$E$106,5,FALSE)</f>
      </c>
      <c r="J75" s="12">
        <f>VLOOKUP($A75,'Spieltag 9'!$A$7:$E$106,5,FALSE)</f>
      </c>
      <c r="K75" s="12">
        <f>VLOOKUP($A75,'Spieltag 10'!$A$7:$E$106,5,FALSE)</f>
      </c>
      <c r="L75" s="12">
        <f>VLOOKUP($A75,'Spieltag 11'!$A$7:$E$106,5,FALSE)</f>
      </c>
      <c r="M75" s="12">
        <f>VLOOKUP($A75,'Spieltag 12'!$A$7:$E$106,5,FALSE)</f>
      </c>
      <c r="N75" s="12">
        <f>VLOOKUP($A75,'Spieltag 13'!$A$7:$E$106,5,FALSE)</f>
      </c>
      <c r="O75" s="12">
        <f>VLOOKUP($A75,'Spieltag 14'!$A$7:$E$106,5,FALSE)</f>
      </c>
      <c r="P75" s="11"/>
    </row>
    <row r="76" spans="1:16" ht="12.75">
      <c r="A76" s="7" t="s">
        <v>74</v>
      </c>
      <c r="B76" s="12">
        <f>VLOOKUP(A76,'Spieltag 1'!$A$7:$E$106,5,FALSE)</f>
      </c>
      <c r="C76" s="12">
        <f>VLOOKUP($A76,'Spieltag 2'!$A$7:$E$106,5,FALSE)</f>
      </c>
      <c r="D76" s="12">
        <f>VLOOKUP($A76,'Spieltag 3'!$A$7:$E$106,5,FALSE)</f>
      </c>
      <c r="E76" s="12">
        <f>VLOOKUP($A76,'Spieltag 4'!$A$7:$E$106,5,FALSE)</f>
      </c>
      <c r="F76" s="12">
        <f>VLOOKUP($A76,'Spieltag 5'!$A$7:$E$106,5,FALSE)</f>
      </c>
      <c r="G76" s="12">
        <f>VLOOKUP($A76,'Spieltag 6'!$A$7:$E$106,5,FALSE)</f>
      </c>
      <c r="H76" s="12">
        <f>VLOOKUP($A76,'Spieltag 7'!$A$7:$E$106,5,FALSE)</f>
      </c>
      <c r="I76" s="12">
        <f>VLOOKUP($A76,'Spieltag 8'!$A$7:$E$106,5,FALSE)</f>
      </c>
      <c r="J76" s="12">
        <f>VLOOKUP($A76,'Spieltag 9'!$A$7:$E$106,5,FALSE)</f>
      </c>
      <c r="K76" s="12">
        <f>VLOOKUP($A76,'Spieltag 10'!$A$7:$E$106,5,FALSE)</f>
      </c>
      <c r="L76" s="12">
        <f>VLOOKUP($A76,'Spieltag 11'!$A$7:$E$106,5,FALSE)</f>
      </c>
      <c r="M76" s="12">
        <f>VLOOKUP($A76,'Spieltag 12'!$A$7:$E$106,5,FALSE)</f>
      </c>
      <c r="N76" s="12">
        <f>VLOOKUP($A76,'Spieltag 13'!$A$7:$E$106,5,FALSE)</f>
      </c>
      <c r="O76" s="12">
        <f>VLOOKUP($A76,'Spieltag 14'!$A$7:$E$106,5,FALSE)</f>
      </c>
      <c r="P76" s="11"/>
    </row>
    <row r="77" spans="2:1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5.75">
      <c r="A79" s="2" t="s">
        <v>66</v>
      </c>
      <c r="B79" s="11" t="s">
        <v>19</v>
      </c>
      <c r="C79" s="11" t="s">
        <v>16</v>
      </c>
      <c r="D79" s="11" t="s">
        <v>17</v>
      </c>
      <c r="E79" s="11" t="s">
        <v>18</v>
      </c>
      <c r="F79" s="11" t="s">
        <v>19</v>
      </c>
      <c r="G79" s="11" t="s">
        <v>16</v>
      </c>
      <c r="H79" s="11" t="s">
        <v>17</v>
      </c>
      <c r="I79" s="11" t="s">
        <v>18</v>
      </c>
      <c r="J79" s="11" t="s">
        <v>19</v>
      </c>
      <c r="K79" s="11" t="s">
        <v>16</v>
      </c>
      <c r="L79" s="11" t="s">
        <v>17</v>
      </c>
      <c r="M79" s="11" t="s">
        <v>18</v>
      </c>
      <c r="N79" s="11" t="s">
        <v>19</v>
      </c>
      <c r="O79" s="11" t="s">
        <v>16</v>
      </c>
      <c r="P79" s="11"/>
    </row>
    <row r="80" spans="2:1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2.75">
      <c r="A81" s="3" t="s">
        <v>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2.75">
      <c r="A82" s="7" t="s">
        <v>63</v>
      </c>
      <c r="B82" s="12">
        <f>VLOOKUP(A82,'Spieltag 1'!$A$7:$E$106,5,FALSE)</f>
        <v>154.33333333333334</v>
      </c>
      <c r="C82" s="12">
        <f>VLOOKUP($A82,'Spieltag 2'!$A$7:$E$106,5,FALSE)</f>
        <v>144.08333333333334</v>
      </c>
      <c r="D82" s="12">
        <f>VLOOKUP($A82,'Spieltag 3'!$A$7:$E$106,5,FALSE)</f>
        <v>160.08333333333334</v>
      </c>
      <c r="E82" s="12">
        <f>VLOOKUP($A82,'Spieltag 4'!$A$7:$E$106,5,FALSE)</f>
        <v>149.91666666666666</v>
      </c>
      <c r="F82" s="12">
        <f>VLOOKUP($A82,'Spieltag 5'!$A$7:$E$106,5,FALSE)</f>
        <v>162.5</v>
      </c>
      <c r="G82" s="12">
        <f>VLOOKUP($A82,'Spieltag 6'!$A$7:$E$106,5,FALSE)</f>
        <v>150.41666666666666</v>
      </c>
      <c r="H82" s="12">
        <f>VLOOKUP($A82,'Spieltag 7'!$A$7:$E$106,5,FALSE)</f>
        <v>147.83333333333334</v>
      </c>
      <c r="I82" s="12">
        <f>VLOOKUP($A82,'Spieltag 8'!$A$7:$E$106,5,FALSE)</f>
        <v>161.16666666666666</v>
      </c>
      <c r="J82" s="12">
        <f>VLOOKUP($A82,'Spieltag 9'!$A$7:$E$106,5,FALSE)</f>
        <v>162.66666666666666</v>
      </c>
      <c r="K82" s="12">
        <f>VLOOKUP($A82,'Spieltag 10'!$A$7:$E$106,5,FALSE)</f>
        <v>165.58333333333334</v>
      </c>
      <c r="L82" s="12">
        <f>VLOOKUP($A82,'Spieltag 11'!$A$7:$E$106,5,FALSE)</f>
        <v>144.66666666666666</v>
      </c>
      <c r="M82" s="12">
        <f>VLOOKUP($A82,'Spieltag 12'!$A$7:$E$106,5,FALSE)</f>
        <v>160.66666666666666</v>
      </c>
      <c r="N82" s="12">
        <f>VLOOKUP($A82,'Spieltag 13'!$A$7:$E$106,5,FALSE)</f>
        <v>160.41666666666666</v>
      </c>
      <c r="O82" s="12">
        <f>VLOOKUP($A82,'Spieltag 14'!$A$7:$E$106,5,FALSE)</f>
        <v>148.83333333333334</v>
      </c>
      <c r="P82" s="11"/>
    </row>
    <row r="83" spans="1:16" ht="12.75">
      <c r="A83" s="7" t="s">
        <v>56</v>
      </c>
      <c r="B83" s="12">
        <f>VLOOKUP(A83,'Spieltag 1'!$A$7:$E$106,5,FALSE)</f>
        <v>139.66666666666666</v>
      </c>
      <c r="C83" s="12">
        <f>VLOOKUP($A83,'Spieltag 2'!$A$7:$E$106,5,FALSE)</f>
        <v>140.66666666666666</v>
      </c>
      <c r="D83" s="12">
        <f>VLOOKUP($A83,'Spieltag 3'!$A$7:$E$106,5,FALSE)</f>
        <v>154</v>
      </c>
      <c r="E83" s="12">
        <f>VLOOKUP($A83,'Spieltag 4'!$A$7:$E$106,5,FALSE)</f>
        <v>146.33333333333334</v>
      </c>
      <c r="F83" s="12">
        <f>VLOOKUP($A83,'Spieltag 5'!$A$7:$E$106,5,FALSE)</f>
        <v>125.91666666666667</v>
      </c>
      <c r="G83" s="12">
        <f>VLOOKUP($A83,'Spieltag 6'!$A$7:$E$106,5,FALSE)</f>
        <v>144.33333333333334</v>
      </c>
      <c r="H83" s="12">
        <f>VLOOKUP($A83,'Spieltag 7'!$A$7:$E$106,5,FALSE)</f>
        <v>148.22222222222223</v>
      </c>
      <c r="I83" s="12">
        <f>VLOOKUP($A83,'Spieltag 8'!$A$7:$E$106,5,FALSE)</f>
        <v>145.08333333333334</v>
      </c>
      <c r="J83" s="12">
        <f>VLOOKUP($A83,'Spieltag 9'!$A$7:$E$106,5,FALSE)</f>
        <v>139.25</v>
      </c>
      <c r="K83" s="12">
        <f>VLOOKUP($A83,'Spieltag 10'!$A$7:$E$106,5,FALSE)</f>
        <v>159.33333333333334</v>
      </c>
      <c r="L83" s="12">
        <f>VLOOKUP($A83,'Spieltag 11'!$A$7:$E$106,5,FALSE)</f>
      </c>
      <c r="M83" s="12">
        <f>VLOOKUP($A83,'Spieltag 12'!$A$7:$E$106,5,FALSE)</f>
        <v>134.33333333333334</v>
      </c>
      <c r="N83" s="12">
        <f>VLOOKUP($A83,'Spieltag 13'!$A$7:$E$106,5,FALSE)</f>
        <v>138.33333333333334</v>
      </c>
      <c r="O83" s="12">
        <f>VLOOKUP($A83,'Spieltag 14'!$A$7:$E$106,5,FALSE)</f>
      </c>
      <c r="P83" s="11"/>
    </row>
    <row r="84" spans="1:16" ht="12.75">
      <c r="A84" s="7" t="s">
        <v>54</v>
      </c>
      <c r="B84" s="12">
        <f>VLOOKUP(A84,'Spieltag 1'!$A$7:$E$106,5,FALSE)</f>
        <v>137.16666666666666</v>
      </c>
      <c r="C84" s="12">
        <f>VLOOKUP($A84,'Spieltag 2'!$A$7:$E$106,5,FALSE)</f>
        <v>143.08333333333334</v>
      </c>
      <c r="D84" s="12">
        <f>VLOOKUP($A84,'Spieltag 3'!$A$7:$E$106,5,FALSE)</f>
        <v>134.41666666666666</v>
      </c>
      <c r="E84" s="12">
        <f>VLOOKUP($A84,'Spieltag 4'!$A$7:$E$106,5,FALSE)</f>
        <v>136.75</v>
      </c>
      <c r="F84" s="12">
        <f>VLOOKUP($A84,'Spieltag 5'!$A$7:$E$106,5,FALSE)</f>
        <v>141.75</v>
      </c>
      <c r="G84" s="12">
        <f>VLOOKUP($A84,'Spieltag 6'!$A$7:$E$106,5,FALSE)</f>
        <v>142.33333333333334</v>
      </c>
      <c r="H84" s="12">
        <f>VLOOKUP($A84,'Spieltag 7'!$A$7:$E$106,5,FALSE)</f>
        <v>132.83333333333334</v>
      </c>
      <c r="I84" s="12">
        <f>VLOOKUP($A84,'Spieltag 8'!$A$7:$E$106,5,FALSE)</f>
        <v>141.08333333333334</v>
      </c>
      <c r="J84" s="12">
        <f>VLOOKUP($A84,'Spieltag 9'!$A$7:$E$106,5,FALSE)</f>
        <v>123</v>
      </c>
      <c r="K84" s="12">
        <f>VLOOKUP($A84,'Spieltag 10'!$A$7:$E$106,5,FALSE)</f>
        <v>143.75</v>
      </c>
      <c r="L84" s="12">
        <f>VLOOKUP($A84,'Spieltag 11'!$A$7:$E$106,5,FALSE)</f>
        <v>134.75</v>
      </c>
      <c r="M84" s="12">
        <f>VLOOKUP($A84,'Spieltag 12'!$A$7:$E$106,5,FALSE)</f>
        <v>136.25</v>
      </c>
      <c r="N84" s="12">
        <f>VLOOKUP($A84,'Spieltag 13'!$A$7:$E$106,5,FALSE)</f>
        <v>151.33333333333334</v>
      </c>
      <c r="O84" s="12">
        <f>VLOOKUP($A84,'Spieltag 14'!$A$7:$E$106,5,FALSE)</f>
        <v>145.08333333333334</v>
      </c>
      <c r="P84" s="11"/>
    </row>
    <row r="85" spans="1:16" ht="12.75">
      <c r="A85" s="7" t="s">
        <v>55</v>
      </c>
      <c r="B85" s="12">
        <f>VLOOKUP(A85,'Spieltag 1'!$A$7:$E$106,5,FALSE)</f>
        <v>132.16666666666666</v>
      </c>
      <c r="C85" s="12">
        <f>VLOOKUP($A85,'Spieltag 2'!$A$7:$E$106,5,FALSE)</f>
        <v>122.5</v>
      </c>
      <c r="D85" s="12">
        <f>VLOOKUP($A85,'Spieltag 3'!$A$7:$E$106,5,FALSE)</f>
        <v>132.33333333333334</v>
      </c>
      <c r="E85" s="12">
        <f>VLOOKUP($A85,'Spieltag 4'!$A$7:$E$106,5,FALSE)</f>
        <v>94.41666666666667</v>
      </c>
      <c r="F85" s="12">
        <f>VLOOKUP($A85,'Spieltag 5'!$A$7:$E$106,5,FALSE)</f>
        <v>131.44444444444446</v>
      </c>
      <c r="G85" s="12">
        <f>VLOOKUP($A85,'Spieltag 6'!$A$7:$E$106,5,FALSE)</f>
      </c>
      <c r="H85" s="12">
        <f>VLOOKUP($A85,'Spieltag 7'!$A$7:$E$106,5,FALSE)</f>
        <v>141.5</v>
      </c>
      <c r="I85" s="12">
        <f>VLOOKUP($A85,'Spieltag 8'!$A$7:$E$106,5,FALSE)</f>
        <v>118.22222222222223</v>
      </c>
      <c r="J85" s="12">
        <f>VLOOKUP($A85,'Spieltag 9'!$A$7:$E$106,5,FALSE)</f>
        <v>128.88888888888889</v>
      </c>
      <c r="K85" s="12">
        <f>VLOOKUP($A85,'Spieltag 10'!$A$7:$E$106,5,FALSE)</f>
      </c>
      <c r="L85" s="12">
        <f>VLOOKUP($A85,'Spieltag 11'!$A$7:$E$106,5,FALSE)</f>
        <v>135.5</v>
      </c>
      <c r="M85" s="12">
        <f>VLOOKUP($A85,'Spieltag 12'!$A$7:$E$106,5,FALSE)</f>
        <v>126.58333333333333</v>
      </c>
      <c r="N85" s="12">
        <f>VLOOKUP($A85,'Spieltag 13'!$A$7:$E$106,5,FALSE)</f>
        <v>122.25</v>
      </c>
      <c r="O85" s="12">
        <f>VLOOKUP($A85,'Spieltag 14'!$A$7:$E$106,5,FALSE)</f>
      </c>
      <c r="P85" s="11"/>
    </row>
    <row r="86" spans="1:16" ht="12.75">
      <c r="A86" s="7" t="s">
        <v>59</v>
      </c>
      <c r="B86" s="12">
        <f>VLOOKUP(A86,'Spieltag 1'!$A$7:$E$106,5,FALSE)</f>
        <v>132.08333333333334</v>
      </c>
      <c r="C86" s="12">
        <f>VLOOKUP($A86,'Spieltag 2'!$A$7:$E$106,5,FALSE)</f>
        <v>137.41666666666666</v>
      </c>
      <c r="D86" s="12">
        <f>VLOOKUP($A86,'Spieltag 3'!$A$7:$E$106,5,FALSE)</f>
        <v>134.16666666666666</v>
      </c>
      <c r="E86" s="12">
        <f>VLOOKUP($A86,'Spieltag 4'!$A$7:$E$106,5,FALSE)</f>
        <v>149.08333333333334</v>
      </c>
      <c r="F86" s="12">
        <f>VLOOKUP($A86,'Spieltag 5'!$A$7:$E$106,5,FALSE)</f>
        <v>133.58333333333334</v>
      </c>
      <c r="G86" s="12">
        <f>VLOOKUP($A86,'Spieltag 6'!$A$7:$E$106,5,FALSE)</f>
        <v>137.5</v>
      </c>
      <c r="H86" s="12">
        <f>VLOOKUP($A86,'Spieltag 7'!$A$7:$E$106,5,FALSE)</f>
        <v>133.91666666666666</v>
      </c>
      <c r="I86" s="12">
        <f>VLOOKUP($A86,'Spieltag 8'!$A$7:$E$106,5,FALSE)</f>
        <v>128.91666666666666</v>
      </c>
      <c r="J86" s="12">
        <f>VLOOKUP($A86,'Spieltag 9'!$A$7:$E$106,5,FALSE)</f>
        <v>135.41666666666666</v>
      </c>
      <c r="K86" s="12">
        <f>VLOOKUP($A86,'Spieltag 10'!$A$7:$E$106,5,FALSE)</f>
        <v>146</v>
      </c>
      <c r="L86" s="12">
        <f>VLOOKUP($A86,'Spieltag 11'!$A$7:$E$106,5,FALSE)</f>
        <v>129.33333333333334</v>
      </c>
      <c r="M86" s="12">
        <f>VLOOKUP($A86,'Spieltag 12'!$A$7:$E$106,5,FALSE)</f>
        <v>129.41666666666666</v>
      </c>
      <c r="N86" s="12">
        <f>VLOOKUP($A86,'Spieltag 13'!$A$7:$E$106,5,FALSE)</f>
        <v>121.33333333333333</v>
      </c>
      <c r="O86" s="12">
        <f>VLOOKUP($A86,'Spieltag 14'!$A$7:$E$106,5,FALSE)</f>
        <v>135.5</v>
      </c>
      <c r="P86" s="11"/>
    </row>
    <row r="87" spans="1:16" ht="12.75">
      <c r="A87" s="7" t="s">
        <v>77</v>
      </c>
      <c r="B87" s="12">
        <f>VLOOKUP(A87,'Spieltag 1'!$A$7:$E$106,5,FALSE)</f>
        <v>130.41666666666666</v>
      </c>
      <c r="C87" s="12">
        <f>VLOOKUP($A87,'Spieltag 2'!$A$7:$E$106,5,FALSE)</f>
        <v>139.83333333333334</v>
      </c>
      <c r="D87" s="12">
        <f>VLOOKUP($A87,'Spieltag 3'!$A$7:$E$106,5,FALSE)</f>
        <v>142.83333333333334</v>
      </c>
      <c r="E87" s="12">
        <f>VLOOKUP($A87,'Spieltag 4'!$A$7:$E$106,5,FALSE)</f>
      </c>
      <c r="F87" s="12">
        <f>VLOOKUP($A87,'Spieltag 5'!$A$7:$E$106,5,FALSE)</f>
        <v>141.75</v>
      </c>
      <c r="G87" s="12">
        <f>VLOOKUP($A87,'Spieltag 6'!$A$7:$E$106,5,FALSE)</f>
        <v>150.66666666666666</v>
      </c>
      <c r="H87" s="12">
        <f>VLOOKUP($A87,'Spieltag 7'!$A$7:$E$106,5,FALSE)</f>
        <v>156.83333333333334</v>
      </c>
      <c r="I87" s="12">
        <f>VLOOKUP($A87,'Spieltag 8'!$A$7:$E$106,5,FALSE)</f>
        <v>130.66666666666666</v>
      </c>
      <c r="J87" s="12">
        <f>VLOOKUP($A87,'Spieltag 9'!$A$7:$E$106,5,FALSE)</f>
        <v>149</v>
      </c>
      <c r="K87" s="12">
        <f>VLOOKUP($A87,'Spieltag 10'!$A$7:$E$106,5,FALSE)</f>
        <v>151.91666666666666</v>
      </c>
      <c r="L87" s="12">
        <f>VLOOKUP($A87,'Spieltag 11'!$A$7:$E$106,5,FALSE)</f>
      </c>
      <c r="M87" s="12">
        <f>VLOOKUP($A87,'Spieltag 12'!$A$7:$E$106,5,FALSE)</f>
        <v>136.83333333333334</v>
      </c>
      <c r="N87" s="12">
        <f>VLOOKUP($A87,'Spieltag 13'!$A$7:$E$106,5,FALSE)</f>
        <v>137.41666666666666</v>
      </c>
      <c r="O87" s="12">
        <f>VLOOKUP($A87,'Spieltag 14'!$A$7:$E$106,5,FALSE)</f>
        <v>145.66666666666666</v>
      </c>
      <c r="P87" s="11"/>
    </row>
    <row r="88" spans="1:16" ht="12.75">
      <c r="A88" s="7" t="s">
        <v>11</v>
      </c>
      <c r="B88" s="12">
        <f>VLOOKUP(A88,'Spieltag 1'!$A$7:$E$106,5,FALSE)</f>
        <v>129</v>
      </c>
      <c r="C88" s="12">
        <f>VLOOKUP($A88,'Spieltag 2'!$A$7:$E$106,5,FALSE)</f>
        <v>120.58333333333333</v>
      </c>
      <c r="D88" s="12">
        <f>VLOOKUP($A88,'Spieltag 3'!$A$7:$E$106,5,FALSE)</f>
        <v>150.08333333333334</v>
      </c>
      <c r="E88" s="12">
        <f>VLOOKUP($A88,'Spieltag 4'!$A$7:$E$106,5,FALSE)</f>
        <v>142</v>
      </c>
      <c r="F88" s="12">
        <f>VLOOKUP($A88,'Spieltag 5'!$A$7:$E$106,5,FALSE)</f>
        <v>148</v>
      </c>
      <c r="G88" s="12">
        <f>VLOOKUP($A88,'Spieltag 6'!$A$7:$E$106,5,FALSE)</f>
        <v>144.16666666666666</v>
      </c>
      <c r="H88" s="12">
        <f>VLOOKUP($A88,'Spieltag 7'!$A$7:$E$106,5,FALSE)</f>
        <v>153.41666666666666</v>
      </c>
      <c r="I88" s="12">
        <f>VLOOKUP($A88,'Spieltag 8'!$A$7:$E$106,5,FALSE)</f>
        <v>126.5</v>
      </c>
      <c r="J88" s="12">
        <f>VLOOKUP($A88,'Spieltag 9'!$A$7:$E$106,5,FALSE)</f>
        <v>142.25</v>
      </c>
      <c r="K88" s="12">
        <f>VLOOKUP($A88,'Spieltag 10'!$A$7:$E$106,5,FALSE)</f>
        <v>135</v>
      </c>
      <c r="L88" s="12">
        <f>VLOOKUP($A88,'Spieltag 11'!$A$7:$E$106,5,FALSE)</f>
        <v>144.5</v>
      </c>
      <c r="M88" s="12">
        <f>VLOOKUP($A88,'Spieltag 12'!$A$7:$E$106,5,FALSE)</f>
        <v>135.25</v>
      </c>
      <c r="N88" s="12">
        <f>VLOOKUP($A88,'Spieltag 13'!$A$7:$E$106,5,FALSE)</f>
        <v>145.16666666666666</v>
      </c>
      <c r="O88" s="12">
        <f>VLOOKUP($A88,'Spieltag 14'!$A$7:$E$106,5,FALSE)</f>
        <v>141.16666666666666</v>
      </c>
      <c r="P88" s="11"/>
    </row>
    <row r="89" spans="1:16" ht="12.75">
      <c r="A89" s="7" t="s">
        <v>57</v>
      </c>
      <c r="B89" s="12">
        <f>VLOOKUP(A89,'Spieltag 1'!$A$7:$E$106,5,FALSE)</f>
        <v>126.58333333333333</v>
      </c>
      <c r="C89" s="12">
        <f>VLOOKUP($A89,'Spieltag 2'!$A$7:$E$106,5,FALSE)</f>
        <v>124.33333333333333</v>
      </c>
      <c r="D89" s="12">
        <f>VLOOKUP($A89,'Spieltag 3'!$A$7:$E$106,5,FALSE)</f>
        <v>128.58333333333334</v>
      </c>
      <c r="E89" s="12">
        <f>VLOOKUP($A89,'Spieltag 4'!$A$7:$E$106,5,FALSE)</f>
        <v>124.91666666666667</v>
      </c>
      <c r="F89" s="12">
        <f>VLOOKUP($A89,'Spieltag 5'!$A$7:$E$106,5,FALSE)</f>
        <v>110.91666666666667</v>
      </c>
      <c r="G89" s="12">
        <f>VLOOKUP($A89,'Spieltag 6'!$A$7:$E$106,5,FALSE)</f>
        <v>128.11111111111111</v>
      </c>
      <c r="H89" s="12">
        <f>VLOOKUP($A89,'Spieltag 7'!$A$7:$E$106,5,FALSE)</f>
        <v>128.75</v>
      </c>
      <c r="I89" s="12">
        <f>VLOOKUP($A89,'Spieltag 8'!$A$7:$E$106,5,FALSE)</f>
        <v>126.44444444444444</v>
      </c>
      <c r="J89" s="12">
        <f>VLOOKUP($A89,'Spieltag 9'!$A$7:$E$106,5,FALSE)</f>
        <v>135</v>
      </c>
      <c r="K89" s="12">
        <f>VLOOKUP($A89,'Spieltag 10'!$A$7:$E$106,5,FALSE)</f>
        <v>123.16666666666667</v>
      </c>
      <c r="L89" s="12">
        <f>VLOOKUP($A89,'Spieltag 11'!$A$7:$E$106,5,FALSE)</f>
        <v>130.41666666666666</v>
      </c>
      <c r="M89" s="12">
        <f>VLOOKUP($A89,'Spieltag 12'!$A$7:$E$106,5,FALSE)</f>
        <v>131.5</v>
      </c>
      <c r="N89" s="12">
        <f>VLOOKUP($A89,'Spieltag 13'!$A$7:$E$106,5,FALSE)</f>
        <v>123.66666666666667</v>
      </c>
      <c r="O89" s="12">
        <f>VLOOKUP($A89,'Spieltag 14'!$A$7:$E$106,5,FALSE)</f>
        <v>132.25</v>
      </c>
      <c r="P89" s="11"/>
    </row>
    <row r="90" spans="1:16" ht="12.75">
      <c r="A90" s="7" t="s">
        <v>58</v>
      </c>
      <c r="B90" s="12">
        <f>VLOOKUP(A90,'Spieltag 1'!$A$7:$E$106,5,FALSE)</f>
        <v>121.91666666666667</v>
      </c>
      <c r="C90" s="12">
        <f>VLOOKUP($A90,'Spieltag 2'!$A$7:$E$106,5,FALSE)</f>
        <v>130.5</v>
      </c>
      <c r="D90" s="12">
        <f>VLOOKUP($A90,'Spieltag 3'!$A$7:$E$106,5,FALSE)</f>
        <v>126.25</v>
      </c>
      <c r="E90" s="12">
        <f>VLOOKUP($A90,'Spieltag 4'!$A$7:$E$106,5,FALSE)</f>
        <v>128.91666666666666</v>
      </c>
      <c r="F90" s="12">
        <f>VLOOKUP($A90,'Spieltag 5'!$A$7:$E$106,5,FALSE)</f>
        <v>119.5</v>
      </c>
      <c r="G90" s="12">
        <f>VLOOKUP($A90,'Spieltag 6'!$A$7:$E$106,5,FALSE)</f>
        <v>128.16666666666666</v>
      </c>
      <c r="H90" s="12">
        <f>VLOOKUP($A90,'Spieltag 7'!$A$7:$E$106,5,FALSE)</f>
        <v>133.75</v>
      </c>
      <c r="I90" s="12">
        <f>VLOOKUP($A90,'Spieltag 8'!$A$7:$E$106,5,FALSE)</f>
        <v>128.91666666666666</v>
      </c>
      <c r="J90" s="12">
        <f>VLOOKUP($A90,'Spieltag 9'!$A$7:$E$106,5,FALSE)</f>
        <v>138.08333333333334</v>
      </c>
      <c r="K90" s="12">
        <f>VLOOKUP($A90,'Spieltag 10'!$A$7:$E$106,5,FALSE)</f>
        <v>135.75</v>
      </c>
      <c r="L90" s="12">
        <f>VLOOKUP($A90,'Spieltag 11'!$A$7:$E$106,5,FALSE)</f>
        <v>121.83333333333333</v>
      </c>
      <c r="M90" s="12">
        <f>VLOOKUP($A90,'Spieltag 12'!$A$7:$E$106,5,FALSE)</f>
        <v>131.41666666666666</v>
      </c>
      <c r="N90" s="12">
        <f>VLOOKUP($A90,'Spieltag 13'!$A$7:$E$106,5,FALSE)</f>
        <v>142.25</v>
      </c>
      <c r="O90" s="12">
        <f>VLOOKUP($A90,'Spieltag 14'!$A$7:$E$106,5,FALSE)</f>
        <v>134</v>
      </c>
      <c r="P90" s="11"/>
    </row>
    <row r="91" spans="1:16" ht="12.75">
      <c r="A91" s="7" t="s">
        <v>74</v>
      </c>
      <c r="B91" s="12">
        <f>VLOOKUP(A91,'Spieltag 1'!$A$7:$E$106,5,FALSE)</f>
      </c>
      <c r="C91" s="12">
        <f>VLOOKUP($A91,'Spieltag 2'!$A$7:$E$106,5,FALSE)</f>
      </c>
      <c r="D91" s="12">
        <f>VLOOKUP($A91,'Spieltag 3'!$A$7:$E$106,5,FALSE)</f>
      </c>
      <c r="E91" s="12">
        <f>VLOOKUP($A91,'Spieltag 4'!$A$7:$E$106,5,FALSE)</f>
      </c>
      <c r="F91" s="12">
        <f>VLOOKUP($A91,'Spieltag 5'!$A$7:$E$106,5,FALSE)</f>
      </c>
      <c r="G91" s="12">
        <f>VLOOKUP($A91,'Spieltag 6'!$A$7:$E$106,5,FALSE)</f>
      </c>
      <c r="H91" s="12">
        <f>VLOOKUP($A91,'Spieltag 7'!$A$7:$E$106,5,FALSE)</f>
      </c>
      <c r="I91" s="12">
        <f>VLOOKUP($A91,'Spieltag 8'!$A$7:$E$106,5,FALSE)</f>
      </c>
      <c r="J91" s="12">
        <f>VLOOKUP($A91,'Spieltag 9'!$A$7:$E$106,5,FALSE)</f>
      </c>
      <c r="K91" s="12">
        <f>VLOOKUP($A91,'Spieltag 10'!$A$7:$E$106,5,FALSE)</f>
      </c>
      <c r="L91" s="12">
        <f>VLOOKUP($A91,'Spieltag 11'!$A$7:$E$106,5,FALSE)</f>
      </c>
      <c r="M91" s="12">
        <f>VLOOKUP($A91,'Spieltag 12'!$A$7:$E$106,5,FALSE)</f>
      </c>
      <c r="N91" s="12">
        <f>VLOOKUP($A91,'Spieltag 13'!$A$7:$E$106,5,FALSE)</f>
      </c>
      <c r="O91" s="12">
        <f>VLOOKUP($A91,'Spieltag 14'!$A$7:$E$106,5,FALSE)</f>
      </c>
      <c r="P91" s="11"/>
    </row>
    <row r="92" spans="2:1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2:1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5.75">
      <c r="A94" s="2" t="s">
        <v>67</v>
      </c>
      <c r="B94" s="11" t="s">
        <v>19</v>
      </c>
      <c r="C94" s="11" t="s">
        <v>16</v>
      </c>
      <c r="D94" s="11" t="s">
        <v>17</v>
      </c>
      <c r="E94" s="11" t="s">
        <v>18</v>
      </c>
      <c r="F94" s="11" t="s">
        <v>19</v>
      </c>
      <c r="G94" s="11" t="s">
        <v>16</v>
      </c>
      <c r="H94" s="11" t="s">
        <v>17</v>
      </c>
      <c r="I94" s="11" t="s">
        <v>18</v>
      </c>
      <c r="J94" s="11" t="s">
        <v>19</v>
      </c>
      <c r="K94" s="11" t="s">
        <v>16</v>
      </c>
      <c r="L94" s="11" t="s">
        <v>17</v>
      </c>
      <c r="M94" s="11" t="s">
        <v>18</v>
      </c>
      <c r="N94" s="11" t="s">
        <v>19</v>
      </c>
      <c r="O94" s="11" t="s">
        <v>16</v>
      </c>
      <c r="P94" s="11"/>
    </row>
    <row r="95" spans="2:1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.75">
      <c r="A96" s="3" t="s">
        <v>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.75">
      <c r="A97" s="7" t="s">
        <v>78</v>
      </c>
      <c r="B97" s="12">
        <f>VLOOKUP(A97,'Spieltag 1'!$A$7:$E$106,5,FALSE)</f>
        <v>161</v>
      </c>
      <c r="C97" s="12">
        <f>VLOOKUP($A97,'Spieltag 2'!$A$7:$E$106,5,FALSE)</f>
        <v>154.44444444444446</v>
      </c>
      <c r="D97" s="12">
        <f>VLOOKUP($A97,'Spieltag 3'!$A$7:$E$106,5,FALSE)</f>
        <v>155.33333333333334</v>
      </c>
      <c r="E97" s="12">
        <f>VLOOKUP($A97,'Spieltag 4'!$A$7:$E$106,5,FALSE)</f>
        <v>147.25</v>
      </c>
      <c r="F97" s="12">
        <f>VLOOKUP($A97,'Spieltag 5'!$A$7:$E$106,5,FALSE)</f>
        <v>142</v>
      </c>
      <c r="G97" s="12">
        <f>VLOOKUP($A97,'Spieltag 6'!$A$7:$E$106,5,FALSE)</f>
        <v>147.83333333333334</v>
      </c>
      <c r="H97" s="12">
        <f>VLOOKUP($A97,'Spieltag 7'!$A$7:$E$106,5,FALSE)</f>
        <v>150.08333333333334</v>
      </c>
      <c r="I97" s="12">
        <f>VLOOKUP($A97,'Spieltag 8'!$A$7:$E$106,5,FALSE)</f>
        <v>141.08333333333334</v>
      </c>
      <c r="J97" s="12">
        <f>VLOOKUP($A97,'Spieltag 9'!$A$7:$E$106,5,FALSE)</f>
        <v>157.58333333333334</v>
      </c>
      <c r="K97" s="12">
        <f>VLOOKUP($A97,'Spieltag 10'!$A$7:$E$106,5,FALSE)</f>
        <v>145.25</v>
      </c>
      <c r="L97" s="12">
        <f>VLOOKUP($A97,'Spieltag 11'!$A$7:$E$106,5,FALSE)</f>
        <v>153.33333333333334</v>
      </c>
      <c r="M97" s="12">
        <f>VLOOKUP($A97,'Spieltag 12'!$A$7:$E$106,5,FALSE)</f>
        <v>156.08333333333334</v>
      </c>
      <c r="N97" s="12">
        <f>VLOOKUP($A97,'Spieltag 13'!$A$7:$E$106,5,FALSE)</f>
        <v>150.58333333333334</v>
      </c>
      <c r="O97" s="12">
        <f>VLOOKUP($A97,'Spieltag 14'!$A$7:$E$106,5,FALSE)</f>
        <v>142.44444444444446</v>
      </c>
      <c r="P97" s="11"/>
    </row>
    <row r="98" spans="1:16" ht="12.75">
      <c r="A98" s="7" t="s">
        <v>61</v>
      </c>
      <c r="B98" s="12">
        <f>VLOOKUP(A98,'Spieltag 1'!$A$7:$E$106,5,FALSE)</f>
        <v>144.5</v>
      </c>
      <c r="C98" s="12">
        <f>VLOOKUP($A98,'Spieltag 2'!$A$7:$E$106,5,FALSE)</f>
        <v>129.25</v>
      </c>
      <c r="D98" s="12">
        <f>VLOOKUP($A98,'Spieltag 3'!$A$7:$E$106,5,FALSE)</f>
        <v>145.66666666666666</v>
      </c>
      <c r="E98" s="12">
        <f>VLOOKUP($A98,'Spieltag 4'!$A$7:$E$106,5,FALSE)</f>
        <v>112.66666666666667</v>
      </c>
      <c r="F98" s="12">
        <f>VLOOKUP($A98,'Spieltag 5'!$A$7:$E$106,5,FALSE)</f>
        <v>122.5</v>
      </c>
      <c r="G98" s="12">
        <f>VLOOKUP($A98,'Spieltag 6'!$A$7:$E$106,5,FALSE)</f>
        <v>131.5</v>
      </c>
      <c r="H98" s="12">
        <f>VLOOKUP($A98,'Spieltag 7'!$A$7:$E$106,5,FALSE)</f>
        <v>149.58333333333334</v>
      </c>
      <c r="I98" s="12">
        <f>VLOOKUP($A98,'Spieltag 8'!$A$7:$E$106,5,FALSE)</f>
        <v>134.08333333333334</v>
      </c>
      <c r="J98" s="12">
        <f>VLOOKUP($A98,'Spieltag 9'!$A$7:$E$106,5,FALSE)</f>
        <v>125</v>
      </c>
      <c r="K98" s="12">
        <f>VLOOKUP($A98,'Spieltag 10'!$A$7:$E$106,5,FALSE)</f>
        <v>123.08333333333333</v>
      </c>
      <c r="L98" s="12">
        <f>VLOOKUP($A98,'Spieltag 11'!$A$7:$E$106,5,FALSE)</f>
        <v>145.25</v>
      </c>
      <c r="M98" s="12">
        <f>VLOOKUP($A98,'Spieltag 12'!$A$7:$E$106,5,FALSE)</f>
        <v>135.83333333333334</v>
      </c>
      <c r="N98" s="12">
        <f>VLOOKUP($A98,'Spieltag 13'!$A$7:$E$106,5,FALSE)</f>
        <v>144.25</v>
      </c>
      <c r="O98" s="12">
        <f>VLOOKUP($A98,'Spieltag 14'!$A$7:$E$106,5,FALSE)</f>
        <v>120.08333333333333</v>
      </c>
      <c r="P98" s="11"/>
    </row>
    <row r="99" spans="1:16" ht="12.75">
      <c r="A99" s="7" t="s">
        <v>79</v>
      </c>
      <c r="B99" s="12">
        <f>VLOOKUP(A99,'Spieltag 1'!$A$7:$E$106,5,FALSE)</f>
        <v>144.16666666666666</v>
      </c>
      <c r="C99" s="12">
        <f>VLOOKUP($A99,'Spieltag 2'!$A$7:$E$106,5,FALSE)</f>
        <v>157.08333333333334</v>
      </c>
      <c r="D99" s="12">
        <f>VLOOKUP($A99,'Spieltag 3'!$A$7:$E$106,5,FALSE)</f>
        <v>149.75</v>
      </c>
      <c r="E99" s="12">
        <f>VLOOKUP($A99,'Spieltag 4'!$A$7:$E$106,5,FALSE)</f>
        <v>140.08333333333334</v>
      </c>
      <c r="F99" s="12">
        <f>VLOOKUP($A99,'Spieltag 5'!$A$7:$E$106,5,FALSE)</f>
        <v>165.91666666666666</v>
      </c>
      <c r="G99" s="12">
        <f>VLOOKUP($A99,'Spieltag 6'!$A$7:$E$106,5,FALSE)</f>
        <v>155.66666666666666</v>
      </c>
      <c r="H99" s="12">
        <f>VLOOKUP($A99,'Spieltag 7'!$A$7:$E$106,5,FALSE)</f>
        <v>153.58333333333334</v>
      </c>
      <c r="I99" s="12">
        <f>VLOOKUP($A99,'Spieltag 8'!$A$7:$E$106,5,FALSE)</f>
        <v>158.91666666666666</v>
      </c>
      <c r="J99" s="12">
        <f>VLOOKUP($A99,'Spieltag 9'!$A$7:$E$106,5,FALSE)</f>
        <v>168.16666666666666</v>
      </c>
      <c r="K99" s="12">
        <f>VLOOKUP($A99,'Spieltag 10'!$A$7:$E$106,5,FALSE)</f>
        <v>155</v>
      </c>
      <c r="L99" s="12">
        <f>VLOOKUP($A99,'Spieltag 11'!$A$7:$E$106,5,FALSE)</f>
        <v>166.25</v>
      </c>
      <c r="M99" s="12">
        <f>VLOOKUP($A99,'Spieltag 12'!$A$7:$E$106,5,FALSE)</f>
        <v>162</v>
      </c>
      <c r="N99" s="12">
        <f>VLOOKUP($A99,'Spieltag 13'!$A$7:$E$106,5,FALSE)</f>
        <v>161.66666666666666</v>
      </c>
      <c r="O99" s="12">
        <f>VLOOKUP($A99,'Spieltag 14'!$A$7:$E$106,5,FALSE)</f>
        <v>162.66666666666666</v>
      </c>
      <c r="P99" s="11"/>
    </row>
    <row r="100" spans="1:16" ht="12.75">
      <c r="A100" s="7" t="s">
        <v>80</v>
      </c>
      <c r="B100" s="12">
        <f>VLOOKUP(A100,'Spieltag 1'!$A$7:$E$106,5,FALSE)</f>
        <v>137.58333333333334</v>
      </c>
      <c r="C100" s="12">
        <f>VLOOKUP($A100,'Spieltag 2'!$A$7:$E$106,5,FALSE)</f>
        <v>141.91666666666666</v>
      </c>
      <c r="D100" s="12">
        <f>VLOOKUP($A100,'Spieltag 3'!$A$7:$E$106,5,FALSE)</f>
        <v>145.66666666666666</v>
      </c>
      <c r="E100" s="12">
        <f>VLOOKUP($A100,'Spieltag 4'!$A$7:$E$106,5,FALSE)</f>
        <v>122.16666666666667</v>
      </c>
      <c r="F100" s="12">
        <f>VLOOKUP($A100,'Spieltag 5'!$A$7:$E$106,5,FALSE)</f>
        <v>114.83333333333333</v>
      </c>
      <c r="G100" s="12">
        <f>VLOOKUP($A100,'Spieltag 6'!$A$7:$E$106,5,FALSE)</f>
        <v>150.75</v>
      </c>
      <c r="H100" s="12">
        <f>VLOOKUP($A100,'Spieltag 7'!$A$7:$E$106,5,FALSE)</f>
        <v>137.41666666666666</v>
      </c>
      <c r="I100" s="12">
        <f>VLOOKUP($A100,'Spieltag 8'!$A$7:$E$106,5,FALSE)</f>
        <v>126.58333333333333</v>
      </c>
      <c r="J100" s="12">
        <f>VLOOKUP($A100,'Spieltag 9'!$A$7:$E$106,5,FALSE)</f>
        <v>117</v>
      </c>
      <c r="K100" s="12">
        <f>VLOOKUP($A100,'Spieltag 10'!$A$7:$E$106,5,FALSE)</f>
        <v>140.75</v>
      </c>
      <c r="L100" s="12">
        <f>VLOOKUP($A100,'Spieltag 11'!$A$7:$E$106,5,FALSE)</f>
        <v>122.5</v>
      </c>
      <c r="M100" s="12">
        <f>VLOOKUP($A100,'Spieltag 12'!$A$7:$E$106,5,FALSE)</f>
        <v>127.66666666666667</v>
      </c>
      <c r="N100" s="12">
        <f>VLOOKUP($A100,'Spieltag 13'!$A$7:$E$106,5,FALSE)</f>
        <v>132.25</v>
      </c>
      <c r="O100" s="12">
        <f>VLOOKUP($A100,'Spieltag 14'!$A$7:$E$106,5,FALSE)</f>
        <v>135.66666666666666</v>
      </c>
      <c r="P100" s="11"/>
    </row>
    <row r="101" spans="1:16" ht="12.75">
      <c r="A101" s="7" t="s">
        <v>81</v>
      </c>
      <c r="B101" s="12">
        <f>VLOOKUP(A101,'Spieltag 1'!$A$7:$E$106,5,FALSE)</f>
        <v>134.16666666666666</v>
      </c>
      <c r="C101" s="12">
        <f>VLOOKUP($A101,'Spieltag 2'!$A$7:$E$106,5,FALSE)</f>
        <v>155</v>
      </c>
      <c r="D101" s="12">
        <f>VLOOKUP($A101,'Spieltag 3'!$A$7:$E$106,5,FALSE)</f>
        <v>136.41666666666666</v>
      </c>
      <c r="E101" s="12">
        <f>VLOOKUP($A101,'Spieltag 4'!$A$7:$E$106,5,FALSE)</f>
        <v>122.41666666666667</v>
      </c>
      <c r="F101" s="12">
        <f>VLOOKUP($A101,'Spieltag 5'!$A$7:$E$106,5,FALSE)</f>
        <v>132.16666666666666</v>
      </c>
      <c r="G101" s="12">
        <f>VLOOKUP($A101,'Spieltag 6'!$A$7:$E$106,5,FALSE)</f>
        <v>149.41666666666666</v>
      </c>
      <c r="H101" s="12">
        <f>VLOOKUP($A101,'Spieltag 7'!$A$7:$E$106,5,FALSE)</f>
        <v>139.83333333333334</v>
      </c>
      <c r="I101" s="12">
        <f>VLOOKUP($A101,'Spieltag 8'!$A$7:$E$106,5,FALSE)</f>
        <v>128.41666666666666</v>
      </c>
      <c r="J101" s="12">
        <f>VLOOKUP($A101,'Spieltag 9'!$A$7:$E$106,5,FALSE)</f>
        <v>137.25</v>
      </c>
      <c r="K101" s="12">
        <f>VLOOKUP($A101,'Spieltag 10'!$A$7:$E$106,5,FALSE)</f>
        <v>127.33333333333333</v>
      </c>
      <c r="L101" s="12">
        <f>VLOOKUP($A101,'Spieltag 11'!$A$7:$E$106,5,FALSE)</f>
        <v>143.08333333333334</v>
      </c>
      <c r="M101" s="12">
        <f>VLOOKUP($A101,'Spieltag 12'!$A$7:$E$106,5,FALSE)</f>
        <v>137.75</v>
      </c>
      <c r="N101" s="12">
        <f>VLOOKUP($A101,'Spieltag 13'!$A$7:$E$106,5,FALSE)</f>
        <v>132.33333333333334</v>
      </c>
      <c r="O101" s="12">
        <f>VLOOKUP($A101,'Spieltag 14'!$A$7:$E$106,5,FALSE)</f>
        <v>126.83333333333333</v>
      </c>
      <c r="P101" s="11"/>
    </row>
    <row r="102" spans="1:16" ht="12.75">
      <c r="A102" s="7" t="s">
        <v>82</v>
      </c>
      <c r="B102" s="12">
        <f>VLOOKUP(A102,'Spieltag 1'!$A$7:$E$106,5,FALSE)</f>
        <v>132</v>
      </c>
      <c r="C102" s="12">
        <f>VLOOKUP($A102,'Spieltag 2'!$A$7:$E$106,5,FALSE)</f>
        <v>138</v>
      </c>
      <c r="D102" s="12">
        <f>VLOOKUP($A102,'Spieltag 3'!$A$7:$E$106,5,FALSE)</f>
        <v>132</v>
      </c>
      <c r="E102" s="12">
        <f>VLOOKUP($A102,'Spieltag 4'!$A$7:$E$106,5,FALSE)</f>
        <v>121</v>
      </c>
      <c r="F102" s="12">
        <f>VLOOKUP($A102,'Spieltag 5'!$A$7:$E$106,5,FALSE)</f>
        <v>133.91666666666666</v>
      </c>
      <c r="G102" s="12">
        <f>VLOOKUP($A102,'Spieltag 6'!$A$7:$E$106,5,FALSE)</f>
        <v>129.33333333333334</v>
      </c>
      <c r="H102" s="12">
        <f>VLOOKUP($A102,'Spieltag 7'!$A$7:$E$106,5,FALSE)</f>
        <v>136.08333333333334</v>
      </c>
      <c r="I102" s="12">
        <f>VLOOKUP($A102,'Spieltag 8'!$A$7:$E$106,5,FALSE)</f>
        <v>136.5</v>
      </c>
      <c r="J102" s="12">
        <f>VLOOKUP($A102,'Spieltag 9'!$A$7:$E$106,5,FALSE)</f>
        <v>139.33333333333334</v>
      </c>
      <c r="K102" s="12">
        <f>VLOOKUP($A102,'Spieltag 10'!$A$7:$E$106,5,FALSE)</f>
        <v>151.83333333333334</v>
      </c>
      <c r="L102" s="12">
        <f>VLOOKUP($A102,'Spieltag 11'!$A$7:$E$106,5,FALSE)</f>
        <v>155.41666666666666</v>
      </c>
      <c r="M102" s="12">
        <f>VLOOKUP($A102,'Spieltag 12'!$A$7:$E$106,5,FALSE)</f>
        <v>143.83333333333334</v>
      </c>
      <c r="N102" s="12">
        <f>VLOOKUP($A102,'Spieltag 13'!$A$7:$E$106,5,FALSE)</f>
        <v>140.25</v>
      </c>
      <c r="O102" s="12">
        <f>VLOOKUP($A102,'Spieltag 14'!$A$7:$E$106,5,FALSE)</f>
        <v>143.83333333333334</v>
      </c>
      <c r="P102" s="11"/>
    </row>
    <row r="103" spans="1:16" ht="12.75">
      <c r="A103" s="7" t="s">
        <v>64</v>
      </c>
      <c r="B103" s="12">
        <f>VLOOKUP(A103,'Spieltag 1'!$A$7:$E$106,5,FALSE)</f>
        <v>131.83333333333334</v>
      </c>
      <c r="C103" s="12">
        <f>VLOOKUP($A103,'Spieltag 2'!$A$7:$E$106,5,FALSE)</f>
        <v>141.83333333333334</v>
      </c>
      <c r="D103" s="12">
        <f>VLOOKUP($A103,'Spieltag 3'!$A$7:$E$106,5,FALSE)</f>
        <v>146.75</v>
      </c>
      <c r="E103" s="12">
        <f>VLOOKUP($A103,'Spieltag 4'!$A$7:$E$106,5,FALSE)</f>
        <v>127.16666666666667</v>
      </c>
      <c r="F103" s="12">
        <f>VLOOKUP($A103,'Spieltag 5'!$A$7:$E$106,5,FALSE)</f>
        <v>135.91666666666666</v>
      </c>
      <c r="G103" s="12">
        <f>VLOOKUP($A103,'Spieltag 6'!$A$7:$E$106,5,FALSE)</f>
        <v>146.16666666666666</v>
      </c>
      <c r="H103" s="12">
        <f>VLOOKUP($A103,'Spieltag 7'!$A$7:$E$106,5,FALSE)</f>
        <v>138.25</v>
      </c>
      <c r="I103" s="12">
        <f>VLOOKUP($A103,'Spieltag 8'!$A$7:$E$106,5,FALSE)</f>
        <v>147.33333333333334</v>
      </c>
      <c r="J103" s="12">
        <f>VLOOKUP($A103,'Spieltag 9'!$A$7:$E$106,5,FALSE)</f>
        <v>140.08333333333334</v>
      </c>
      <c r="K103" s="12">
        <f>VLOOKUP($A103,'Spieltag 10'!$A$7:$E$106,5,FALSE)</f>
        <v>149</v>
      </c>
      <c r="L103" s="12">
        <f>VLOOKUP($A103,'Spieltag 11'!$A$7:$E$106,5,FALSE)</f>
        <v>132.83333333333334</v>
      </c>
      <c r="M103" s="12">
        <f>VLOOKUP($A103,'Spieltag 12'!$A$7:$E$106,5,FALSE)</f>
        <v>143.66666666666666</v>
      </c>
      <c r="N103" s="12">
        <f>VLOOKUP($A103,'Spieltag 13'!$A$7:$E$106,5,FALSE)</f>
        <v>149.08333333333334</v>
      </c>
      <c r="O103" s="12">
        <f>VLOOKUP($A103,'Spieltag 14'!$A$7:$E$106,5,FALSE)</f>
        <v>135.08333333333334</v>
      </c>
      <c r="P103" s="11"/>
    </row>
    <row r="104" spans="1:16" ht="12.75">
      <c r="A104" s="7" t="s">
        <v>60</v>
      </c>
      <c r="B104" s="12">
        <f>VLOOKUP(A104,'Spieltag 1'!$A$7:$E$106,5,FALSE)</f>
        <v>127.66666666666667</v>
      </c>
      <c r="C104" s="12">
        <f>VLOOKUP($A104,'Spieltag 2'!$A$7:$E$106,5,FALSE)</f>
        <v>129.5</v>
      </c>
      <c r="D104" s="12">
        <f>VLOOKUP($A104,'Spieltag 3'!$A$7:$E$106,5,FALSE)</f>
        <v>142.41666666666666</v>
      </c>
      <c r="E104" s="12">
        <f>VLOOKUP($A104,'Spieltag 4'!$A$7:$E$106,5,FALSE)</f>
        <v>141.83333333333334</v>
      </c>
      <c r="F104" s="12">
        <f>VLOOKUP($A104,'Spieltag 5'!$A$7:$E$106,5,FALSE)</f>
        <v>124.25</v>
      </c>
      <c r="G104" s="12">
        <f>VLOOKUP($A104,'Spieltag 6'!$A$7:$E$106,5,FALSE)</f>
        <v>147.5</v>
      </c>
      <c r="H104" s="12">
        <f>VLOOKUP($A104,'Spieltag 7'!$A$7:$E$106,5,FALSE)</f>
        <v>141</v>
      </c>
      <c r="I104" s="12">
        <f>VLOOKUP($A104,'Spieltag 8'!$A$7:$E$106,5,FALSE)</f>
        <v>142.33333333333334</v>
      </c>
      <c r="J104" s="12">
        <f>VLOOKUP($A104,'Spieltag 9'!$A$7:$E$106,5,FALSE)</f>
        <v>131.41666666666666</v>
      </c>
      <c r="K104" s="12">
        <f>VLOOKUP($A104,'Spieltag 10'!$A$7:$E$106,5,FALSE)</f>
        <v>166.08333333333334</v>
      </c>
      <c r="L104" s="12">
        <f>VLOOKUP($A104,'Spieltag 11'!$A$7:$E$106,5,FALSE)</f>
        <v>150.58333333333334</v>
      </c>
      <c r="M104" s="12">
        <f>VLOOKUP($A104,'Spieltag 12'!$A$7:$E$106,5,FALSE)</f>
        <v>152.5</v>
      </c>
      <c r="N104" s="12">
        <f>VLOOKUP($A104,'Spieltag 13'!$A$7:$E$106,5,FALSE)</f>
        <v>151.58333333333334</v>
      </c>
      <c r="O104" s="12">
        <f>VLOOKUP($A104,'Spieltag 14'!$A$7:$E$106,5,FALSE)</f>
        <v>149</v>
      </c>
      <c r="P104" s="11"/>
    </row>
    <row r="105" spans="1:16" ht="12.75">
      <c r="A105" s="7" t="s">
        <v>62</v>
      </c>
      <c r="B105" s="12">
        <f>VLOOKUP(A105,'Spieltag 1'!$A$7:$E$106,5,FALSE)</f>
        <v>117.41666666666667</v>
      </c>
      <c r="C105" s="12">
        <f>VLOOKUP($A105,'Spieltag 2'!$A$7:$E$106,5,FALSE)</f>
        <v>78.75</v>
      </c>
      <c r="D105" s="12">
        <f>VLOOKUP($A105,'Spieltag 3'!$A$7:$E$106,5,FALSE)</f>
        <v>108.55555555555556</v>
      </c>
      <c r="E105" s="12">
        <f>VLOOKUP($A105,'Spieltag 4'!$A$7:$E$106,5,FALSE)</f>
        <v>118.77777777777777</v>
      </c>
      <c r="F105" s="12">
        <f>VLOOKUP($A105,'Spieltag 5'!$A$7:$E$106,5,FALSE)</f>
        <v>113.55555555555556</v>
      </c>
      <c r="G105" s="12">
        <f>VLOOKUP($A105,'Spieltag 6'!$A$7:$E$106,5,FALSE)</f>
        <v>111.66666666666667</v>
      </c>
      <c r="H105" s="12">
        <f>VLOOKUP($A105,'Spieltag 7'!$A$7:$E$106,5,FALSE)</f>
        <v>143.44444444444446</v>
      </c>
      <c r="I105" s="12">
        <f>VLOOKUP($A105,'Spieltag 8'!$A$7:$E$106,5,FALSE)</f>
        <v>85.22222222222223</v>
      </c>
      <c r="J105" s="12">
        <f>VLOOKUP($A105,'Spieltag 9'!$A$7:$E$106,5,FALSE)</f>
      </c>
      <c r="K105" s="12">
        <f>VLOOKUP($A105,'Spieltag 10'!$A$7:$E$106,5,FALSE)</f>
        <v>129.44444444444446</v>
      </c>
      <c r="L105" s="12">
        <f>VLOOKUP($A105,'Spieltag 11'!$A$7:$E$106,5,FALSE)</f>
        <v>116.25</v>
      </c>
      <c r="M105" s="12">
        <f>VLOOKUP($A105,'Spieltag 12'!$A$7:$E$106,5,FALSE)</f>
        <v>107.5</v>
      </c>
      <c r="N105" s="12">
        <f>VLOOKUP($A105,'Spieltag 13'!$A$7:$E$106,5,FALSE)</f>
      </c>
      <c r="O105" s="12">
        <f>VLOOKUP($A105,'Spieltag 14'!$A$7:$E$106,5,FALSE)</f>
        <v>126.83333333333333</v>
      </c>
      <c r="P105" s="11"/>
    </row>
    <row r="106" spans="1:16" ht="12.75">
      <c r="A106" s="7" t="s">
        <v>65</v>
      </c>
      <c r="B106" s="12">
        <f>VLOOKUP(A106,'Spieltag 1'!$A$7:$E$106,5,FALSE)</f>
        <v>99</v>
      </c>
      <c r="C106" s="12">
        <f>VLOOKUP($A106,'Spieltag 2'!$A$7:$E$106,5,FALSE)</f>
      </c>
      <c r="D106" s="12">
        <f>VLOOKUP($A106,'Spieltag 3'!$A$7:$E$106,5,FALSE)</f>
        <v>120</v>
      </c>
      <c r="E106" s="12">
        <f>VLOOKUP($A106,'Spieltag 4'!$A$7:$E$106,5,FALSE)</f>
        <v>108.5</v>
      </c>
      <c r="F106" s="12">
        <f>VLOOKUP($A106,'Spieltag 5'!$A$7:$E$106,5,FALSE)</f>
        <v>99.91666666666667</v>
      </c>
      <c r="G106" s="12">
        <f>VLOOKUP($A106,'Spieltag 6'!$A$7:$E$106,5,FALSE)</f>
        <v>109.83333333333333</v>
      </c>
      <c r="H106" s="12">
        <f>VLOOKUP($A106,'Spieltag 7'!$A$7:$E$106,5,FALSE)</f>
      </c>
      <c r="I106" s="12">
        <f>VLOOKUP($A106,'Spieltag 8'!$A$7:$E$106,5,FALSE)</f>
        <v>123.5</v>
      </c>
      <c r="J106" s="12">
        <f>VLOOKUP($A106,'Spieltag 9'!$A$7:$E$106,5,FALSE)</f>
        <v>119</v>
      </c>
      <c r="K106" s="12">
        <f>VLOOKUP($A106,'Spieltag 10'!$A$7:$E$106,5,FALSE)</f>
        <v>112.83333333333333</v>
      </c>
      <c r="L106" s="12">
        <f>VLOOKUP($A106,'Spieltag 11'!$A$7:$E$106,5,FALSE)</f>
      </c>
      <c r="M106" s="12">
        <f>VLOOKUP($A106,'Spieltag 12'!$A$7:$E$106,5,FALSE)</f>
      </c>
      <c r="N106" s="12">
        <f>VLOOKUP($A106,'Spieltag 13'!$A$7:$E$106,5,FALSE)</f>
      </c>
      <c r="O106" s="12">
        <f>VLOOKUP($A106,'Spieltag 14'!$A$7:$E$106,5,FALSE)</f>
      </c>
      <c r="P106" s="11"/>
    </row>
    <row r="107" spans="2:1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2:1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2:1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4:G107"/>
  <sheetViews>
    <sheetView zoomScale="102" zoomScaleNormal="102" zoomScalePageLayoutView="0" workbookViewId="0" topLeftCell="A1">
      <selection activeCell="I111" sqref="I111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  <col min="6" max="6" width="3.8515625" style="0" customWidth="1"/>
    <col min="7" max="7" width="5.57421875" style="0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7" ht="12.75">
      <c r="A7" s="6" t="str">
        <f>Basis!A7</f>
        <v>BWV 2</v>
      </c>
      <c r="B7" s="8">
        <v>10</v>
      </c>
      <c r="C7" s="8">
        <v>2410</v>
      </c>
      <c r="D7" s="11">
        <v>12</v>
      </c>
      <c r="E7" s="12">
        <f>IF(OR(C7="",C7=0),"",C7/D7)</f>
        <v>200.83333333333334</v>
      </c>
      <c r="G7">
        <v>1</v>
      </c>
    </row>
    <row r="8" spans="1:7" ht="12.75">
      <c r="A8" s="6" t="str">
        <f>Basis!A8</f>
        <v>DA  1</v>
      </c>
      <c r="B8" s="8">
        <v>9</v>
      </c>
      <c r="C8" s="8">
        <v>2295</v>
      </c>
      <c r="D8" s="11">
        <v>12</v>
      </c>
      <c r="E8" s="12">
        <f aca="true" t="shared" si="0" ref="E8:E16">IF(OR(C8="",C8=0),"",C8/D8)</f>
        <v>191.25</v>
      </c>
      <c r="G8">
        <v>2</v>
      </c>
    </row>
    <row r="9" spans="1:7" ht="12.75">
      <c r="A9" s="6" t="str">
        <f>Basis!A9</f>
        <v>SID 1</v>
      </c>
      <c r="B9" s="8">
        <v>8</v>
      </c>
      <c r="C9" s="8">
        <v>2287</v>
      </c>
      <c r="D9" s="11">
        <v>12</v>
      </c>
      <c r="E9" s="12">
        <f t="shared" si="0"/>
        <v>190.58333333333334</v>
      </c>
      <c r="G9">
        <v>3</v>
      </c>
    </row>
    <row r="10" spans="1:7" ht="12.75">
      <c r="A10" s="6" t="str">
        <f>Basis!A10</f>
        <v>TCH 1</v>
      </c>
      <c r="B10" s="8">
        <v>7</v>
      </c>
      <c r="C10" s="8">
        <v>2272</v>
      </c>
      <c r="D10" s="11">
        <v>12</v>
      </c>
      <c r="E10" s="12">
        <f t="shared" si="0"/>
        <v>189.33333333333334</v>
      </c>
      <c r="G10">
        <v>4</v>
      </c>
    </row>
    <row r="11" spans="1:7" ht="12.75">
      <c r="A11" s="6" t="str">
        <f>Basis!A11</f>
        <v>HOL 1</v>
      </c>
      <c r="B11" s="8">
        <v>6</v>
      </c>
      <c r="C11" s="8">
        <v>2242</v>
      </c>
      <c r="D11" s="11">
        <v>12</v>
      </c>
      <c r="E11" s="12">
        <f t="shared" si="0"/>
        <v>186.83333333333334</v>
      </c>
      <c r="G11">
        <v>5</v>
      </c>
    </row>
    <row r="12" spans="1:7" ht="12.75">
      <c r="A12" s="6" t="str">
        <f>Basis!A12</f>
        <v>AIR 1</v>
      </c>
      <c r="B12" s="8">
        <v>5</v>
      </c>
      <c r="C12" s="8">
        <v>2226</v>
      </c>
      <c r="D12" s="11">
        <v>12</v>
      </c>
      <c r="E12" s="12">
        <f t="shared" si="0"/>
        <v>185.5</v>
      </c>
      <c r="G12">
        <v>6</v>
      </c>
    </row>
    <row r="13" spans="1:7" ht="12.75">
      <c r="A13" s="6" t="str">
        <f>Basis!A13</f>
        <v>ALL 1</v>
      </c>
      <c r="B13" s="8">
        <v>4</v>
      </c>
      <c r="C13" s="8">
        <v>2150</v>
      </c>
      <c r="D13" s="11">
        <v>12</v>
      </c>
      <c r="E13" s="12">
        <f t="shared" si="0"/>
        <v>179.16666666666666</v>
      </c>
      <c r="G13">
        <v>7</v>
      </c>
    </row>
    <row r="14" spans="1:7" ht="12.75">
      <c r="A14" s="6" t="str">
        <f>Basis!A14</f>
        <v>ESW 1</v>
      </c>
      <c r="B14" s="8">
        <v>3</v>
      </c>
      <c r="C14" s="8">
        <v>2136</v>
      </c>
      <c r="D14" s="11">
        <v>12</v>
      </c>
      <c r="E14" s="12">
        <f t="shared" si="0"/>
        <v>178</v>
      </c>
      <c r="G14">
        <v>8</v>
      </c>
    </row>
    <row r="15" spans="1:7" ht="12.75">
      <c r="A15" s="6" t="str">
        <f>Basis!A15</f>
        <v>BVT 3</v>
      </c>
      <c r="B15" s="8">
        <v>2</v>
      </c>
      <c r="C15" s="8">
        <v>2120</v>
      </c>
      <c r="D15" s="11">
        <v>12</v>
      </c>
      <c r="E15" s="12">
        <f t="shared" si="0"/>
        <v>176.66666666666666</v>
      </c>
      <c r="G15">
        <v>9</v>
      </c>
    </row>
    <row r="16" spans="1:7" ht="12.75">
      <c r="A16" s="6" t="str">
        <f>Basis!A16</f>
        <v>HHA 1</v>
      </c>
      <c r="B16" s="8">
        <v>1</v>
      </c>
      <c r="C16" s="8">
        <v>2102</v>
      </c>
      <c r="D16" s="11">
        <v>12</v>
      </c>
      <c r="E16" s="12">
        <f t="shared" si="0"/>
        <v>175.16666666666666</v>
      </c>
      <c r="G16">
        <v>10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7" ht="12.75">
      <c r="A22" s="6" t="str">
        <f>Basis!A22</f>
        <v>BBK 1</v>
      </c>
      <c r="B22" s="8">
        <v>10</v>
      </c>
      <c r="C22" s="8">
        <v>2276</v>
      </c>
      <c r="D22" s="11">
        <v>12</v>
      </c>
      <c r="E22" s="12">
        <f>IF(OR(C22="",C22=0),"",C22/D22)</f>
        <v>189.66666666666666</v>
      </c>
      <c r="G22">
        <v>1</v>
      </c>
    </row>
    <row r="23" spans="1:7" ht="12.75">
      <c r="A23" s="6" t="str">
        <f>Basis!A23</f>
        <v>BWV 3</v>
      </c>
      <c r="B23" s="8">
        <v>9</v>
      </c>
      <c r="C23" s="8">
        <v>2240</v>
      </c>
      <c r="D23" s="11">
        <v>12</v>
      </c>
      <c r="E23" s="12">
        <f aca="true" t="shared" si="1" ref="E23:E31">IF(OR(C23="",C23=0),"",C23/D23)</f>
        <v>186.66666666666666</v>
      </c>
      <c r="G23">
        <v>2</v>
      </c>
    </row>
    <row r="24" spans="1:7" ht="12.75">
      <c r="A24" s="6" t="str">
        <f>Basis!A24</f>
        <v>BVT 2</v>
      </c>
      <c r="B24" s="8">
        <v>8</v>
      </c>
      <c r="C24" s="8">
        <v>2193</v>
      </c>
      <c r="D24" s="11">
        <v>12</v>
      </c>
      <c r="E24" s="12">
        <f t="shared" si="1"/>
        <v>182.75</v>
      </c>
      <c r="G24">
        <v>3</v>
      </c>
    </row>
    <row r="25" spans="1:7" ht="12.75">
      <c r="A25" s="6" t="str">
        <f>Basis!A25</f>
        <v>P13 1</v>
      </c>
      <c r="B25" s="8">
        <v>7</v>
      </c>
      <c r="C25" s="8">
        <v>2159</v>
      </c>
      <c r="D25" s="11">
        <v>12</v>
      </c>
      <c r="E25" s="12">
        <f t="shared" si="1"/>
        <v>179.91666666666666</v>
      </c>
      <c r="G25">
        <v>4</v>
      </c>
    </row>
    <row r="26" spans="1:7" ht="12.75">
      <c r="A26" s="6" t="str">
        <f>Basis!A26</f>
        <v>JH  1</v>
      </c>
      <c r="B26" s="8">
        <v>6</v>
      </c>
      <c r="C26" s="8">
        <v>2130</v>
      </c>
      <c r="D26" s="11">
        <v>12</v>
      </c>
      <c r="E26" s="12">
        <f t="shared" si="1"/>
        <v>177.5</v>
      </c>
      <c r="G26">
        <v>5</v>
      </c>
    </row>
    <row r="27" spans="1:7" ht="12.75">
      <c r="A27" s="6" t="str">
        <f>Basis!A27</f>
        <v>WLW 1</v>
      </c>
      <c r="B27" s="8">
        <v>5</v>
      </c>
      <c r="C27" s="8">
        <v>2129</v>
      </c>
      <c r="D27" s="11">
        <v>12</v>
      </c>
      <c r="E27" s="12">
        <f t="shared" si="1"/>
        <v>177.41666666666666</v>
      </c>
      <c r="G27">
        <v>6</v>
      </c>
    </row>
    <row r="28" spans="1:7" ht="12.75">
      <c r="A28" s="6" t="str">
        <f>Basis!A28</f>
        <v>HHA 2</v>
      </c>
      <c r="B28" s="8">
        <v>4</v>
      </c>
      <c r="C28" s="8">
        <v>2122</v>
      </c>
      <c r="D28" s="11">
        <v>12</v>
      </c>
      <c r="E28" s="12">
        <f t="shared" si="1"/>
        <v>176.83333333333334</v>
      </c>
      <c r="G28">
        <v>7</v>
      </c>
    </row>
    <row r="29" spans="1:7" ht="12.75">
      <c r="A29" s="6" t="str">
        <f>Basis!A29</f>
        <v>EG  1</v>
      </c>
      <c r="B29" s="8">
        <v>3</v>
      </c>
      <c r="C29" s="8">
        <v>2071</v>
      </c>
      <c r="D29" s="11">
        <v>12</v>
      </c>
      <c r="E29" s="12">
        <f t="shared" si="1"/>
        <v>172.58333333333334</v>
      </c>
      <c r="G29">
        <v>8</v>
      </c>
    </row>
    <row r="30" spans="1:7" ht="12.75">
      <c r="A30" s="6" t="str">
        <f>Basis!A30</f>
        <v>VEH 2</v>
      </c>
      <c r="B30" s="8">
        <v>2</v>
      </c>
      <c r="C30" s="8">
        <v>2040</v>
      </c>
      <c r="D30" s="11">
        <v>12</v>
      </c>
      <c r="E30" s="12">
        <f t="shared" si="1"/>
        <v>170</v>
      </c>
      <c r="G30">
        <v>9</v>
      </c>
    </row>
    <row r="31" spans="1:7" ht="12.75">
      <c r="A31" s="6" t="str">
        <f>Basis!A31</f>
        <v>VOF 3</v>
      </c>
      <c r="B31" s="8">
        <v>1</v>
      </c>
      <c r="C31" s="8">
        <v>1928</v>
      </c>
      <c r="D31" s="11">
        <v>12</v>
      </c>
      <c r="E31" s="12">
        <f t="shared" si="1"/>
        <v>160.66666666666666</v>
      </c>
      <c r="G31">
        <v>10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7" ht="12.75">
      <c r="A37" s="6" t="str">
        <f>Basis!A37</f>
        <v>FW  2</v>
      </c>
      <c r="B37" s="8">
        <v>10</v>
      </c>
      <c r="C37" s="8">
        <v>2005</v>
      </c>
      <c r="D37" s="11">
        <v>12</v>
      </c>
      <c r="E37" s="12">
        <f>IF(OR(C37="",C37=0),"",C37/D37)</f>
        <v>167.08333333333334</v>
      </c>
      <c r="G37">
        <v>1</v>
      </c>
    </row>
    <row r="38" spans="1:7" ht="12.75">
      <c r="A38" s="6" t="str">
        <f>Basis!A38</f>
        <v>HFT 1</v>
      </c>
      <c r="B38" s="8">
        <v>9</v>
      </c>
      <c r="C38" s="8">
        <v>1995</v>
      </c>
      <c r="D38" s="11">
        <v>12</v>
      </c>
      <c r="E38" s="12">
        <f aca="true" t="shared" si="2" ref="E38:E46">IF(OR(C38="",C38=0),"",C38/D38)</f>
        <v>166.25</v>
      </c>
      <c r="G38">
        <v>2</v>
      </c>
    </row>
    <row r="39" spans="1:7" ht="12.75">
      <c r="A39" s="6" t="str">
        <f>Basis!A39</f>
        <v>HAS 4</v>
      </c>
      <c r="B39" s="8">
        <v>8</v>
      </c>
      <c r="C39" s="8">
        <v>1987</v>
      </c>
      <c r="D39" s="11">
        <v>12</v>
      </c>
      <c r="E39" s="12">
        <f t="shared" si="2"/>
        <v>165.58333333333334</v>
      </c>
      <c r="G39">
        <v>3</v>
      </c>
    </row>
    <row r="40" spans="1:7" ht="12.75">
      <c r="A40" s="6" t="str">
        <f>Basis!A40</f>
        <v>HHA 3</v>
      </c>
      <c r="B40" s="8">
        <v>7</v>
      </c>
      <c r="C40" s="8">
        <v>1928</v>
      </c>
      <c r="D40" s="11">
        <v>12</v>
      </c>
      <c r="E40" s="12">
        <f t="shared" si="2"/>
        <v>160.66666666666666</v>
      </c>
      <c r="G40">
        <v>4</v>
      </c>
    </row>
    <row r="41" spans="1:7" ht="12.75">
      <c r="A41" s="6" t="str">
        <f>Basis!A41</f>
        <v>P11 1</v>
      </c>
      <c r="B41" s="8">
        <v>6</v>
      </c>
      <c r="C41" s="8">
        <v>1915</v>
      </c>
      <c r="D41" s="11">
        <v>12</v>
      </c>
      <c r="E41" s="12">
        <f t="shared" si="2"/>
        <v>159.58333333333334</v>
      </c>
      <c r="G41">
        <v>5</v>
      </c>
    </row>
    <row r="42" spans="1:7" ht="12.75">
      <c r="A42" s="6" t="str">
        <f>Basis!A42</f>
        <v>AST 1</v>
      </c>
      <c r="B42" s="8">
        <v>5</v>
      </c>
      <c r="C42" s="8">
        <v>1900</v>
      </c>
      <c r="D42" s="11">
        <v>12</v>
      </c>
      <c r="E42" s="12">
        <f t="shared" si="2"/>
        <v>158.33333333333334</v>
      </c>
      <c r="G42">
        <v>6</v>
      </c>
    </row>
    <row r="43" spans="1:7" ht="12.75">
      <c r="A43" s="6" t="str">
        <f>Basis!A43</f>
        <v>ED  3</v>
      </c>
      <c r="B43" s="8">
        <v>4</v>
      </c>
      <c r="C43" s="8">
        <v>1883</v>
      </c>
      <c r="D43" s="11">
        <v>12</v>
      </c>
      <c r="E43" s="12">
        <f t="shared" si="2"/>
        <v>156.91666666666666</v>
      </c>
      <c r="G43">
        <v>7</v>
      </c>
    </row>
    <row r="44" spans="1:7" ht="12.75">
      <c r="A44" s="6" t="str">
        <f>Basis!A44</f>
        <v>LSV 3</v>
      </c>
      <c r="B44" s="8">
        <v>3</v>
      </c>
      <c r="C44" s="8">
        <v>1874</v>
      </c>
      <c r="D44" s="11">
        <v>12</v>
      </c>
      <c r="E44" s="12">
        <f t="shared" si="2"/>
        <v>156.16666666666666</v>
      </c>
      <c r="G44">
        <v>8</v>
      </c>
    </row>
    <row r="45" spans="1:7" ht="12.75">
      <c r="A45" s="6" t="str">
        <f>Basis!A45</f>
        <v>P2  3</v>
      </c>
      <c r="B45" s="8">
        <v>2</v>
      </c>
      <c r="C45" s="8">
        <v>1872</v>
      </c>
      <c r="D45" s="11">
        <v>12</v>
      </c>
      <c r="E45" s="12">
        <f t="shared" si="2"/>
        <v>156</v>
      </c>
      <c r="G45">
        <v>9</v>
      </c>
    </row>
    <row r="46" spans="1:7" ht="12.75">
      <c r="A46" s="6" t="str">
        <f>Basis!A46</f>
        <v>HLA 1</v>
      </c>
      <c r="B46" s="8">
        <v>1</v>
      </c>
      <c r="C46" s="8">
        <v>1667</v>
      </c>
      <c r="D46" s="11">
        <v>12</v>
      </c>
      <c r="E46" s="12">
        <f t="shared" si="2"/>
        <v>138.91666666666666</v>
      </c>
      <c r="G46">
        <v>10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7" ht="12.75">
      <c r="A52" s="6" t="str">
        <f>Basis!A52</f>
        <v>HHA 4</v>
      </c>
      <c r="B52" s="8">
        <v>9</v>
      </c>
      <c r="C52" s="8">
        <v>2018</v>
      </c>
      <c r="D52" s="11">
        <v>12</v>
      </c>
      <c r="E52" s="12">
        <f>IF(OR(C52="",C52=0),"",C52/D52)</f>
        <v>168.16666666666666</v>
      </c>
      <c r="G52">
        <v>1</v>
      </c>
    </row>
    <row r="53" spans="1:7" ht="12.75">
      <c r="A53" s="6" t="str">
        <f>Basis!A53</f>
        <v>ED  5</v>
      </c>
      <c r="B53" s="8">
        <v>8</v>
      </c>
      <c r="C53" s="8">
        <v>1929</v>
      </c>
      <c r="D53" s="11">
        <v>12</v>
      </c>
      <c r="E53" s="12">
        <f aca="true" t="shared" si="3" ref="E53:E61">IF(OR(C53="",C53=0),"",C53/D53)</f>
        <v>160.75</v>
      </c>
      <c r="G53">
        <v>2</v>
      </c>
    </row>
    <row r="54" spans="1:7" ht="12.75">
      <c r="A54" s="6" t="str">
        <f>Basis!A54</f>
        <v>HVB 2</v>
      </c>
      <c r="B54" s="8">
        <v>7</v>
      </c>
      <c r="C54" s="8">
        <v>1919</v>
      </c>
      <c r="D54" s="11">
        <v>12</v>
      </c>
      <c r="E54" s="12">
        <f t="shared" si="3"/>
        <v>159.91666666666666</v>
      </c>
      <c r="G54">
        <v>3</v>
      </c>
    </row>
    <row r="55" spans="1:7" ht="12.75">
      <c r="A55" s="6" t="str">
        <f>Basis!A55</f>
        <v>BWV 7</v>
      </c>
      <c r="B55" s="8">
        <v>6</v>
      </c>
      <c r="C55" s="8">
        <v>1880</v>
      </c>
      <c r="D55" s="11">
        <v>12</v>
      </c>
      <c r="E55" s="12">
        <f t="shared" si="3"/>
        <v>156.66666666666666</v>
      </c>
      <c r="G55">
        <v>4</v>
      </c>
    </row>
    <row r="56" spans="1:7" ht="12.75">
      <c r="A56" s="6" t="str">
        <f>Basis!A56</f>
        <v>EON 2</v>
      </c>
      <c r="B56" s="8">
        <v>5</v>
      </c>
      <c r="C56" s="8">
        <v>1868</v>
      </c>
      <c r="D56" s="11">
        <v>12</v>
      </c>
      <c r="E56" s="12">
        <f t="shared" si="3"/>
        <v>155.66666666666666</v>
      </c>
      <c r="G56">
        <v>5</v>
      </c>
    </row>
    <row r="57" spans="1:7" ht="12.75">
      <c r="A57" s="6" t="str">
        <f>Basis!A57</f>
        <v>MON 1</v>
      </c>
      <c r="B57" s="8">
        <v>4</v>
      </c>
      <c r="C57" s="8">
        <v>1861</v>
      </c>
      <c r="D57" s="11">
        <v>12</v>
      </c>
      <c r="E57" s="12">
        <f t="shared" si="3"/>
        <v>155.08333333333334</v>
      </c>
      <c r="G57">
        <v>6</v>
      </c>
    </row>
    <row r="58" spans="1:7" ht="12.75">
      <c r="A58" s="6" t="str">
        <f>Basis!A58</f>
        <v>HAS 10</v>
      </c>
      <c r="B58" s="8">
        <v>3</v>
      </c>
      <c r="C58" s="8">
        <v>1829</v>
      </c>
      <c r="D58" s="11">
        <v>12</v>
      </c>
      <c r="E58" s="12">
        <f t="shared" si="3"/>
        <v>152.41666666666666</v>
      </c>
      <c r="G58">
        <v>7</v>
      </c>
    </row>
    <row r="59" spans="1:7" ht="12.75">
      <c r="A59" s="6" t="str">
        <f>Basis!A59</f>
        <v>JH  3</v>
      </c>
      <c r="B59" s="8">
        <v>2</v>
      </c>
      <c r="C59" s="8">
        <v>1825</v>
      </c>
      <c r="D59" s="11">
        <v>12</v>
      </c>
      <c r="E59" s="12">
        <f t="shared" si="3"/>
        <v>152.08333333333334</v>
      </c>
      <c r="G59">
        <v>8</v>
      </c>
    </row>
    <row r="60" spans="1:7" ht="12.75">
      <c r="A60" s="6" t="str">
        <f>Basis!A60</f>
        <v>KRV 1</v>
      </c>
      <c r="B60" s="8">
        <v>1</v>
      </c>
      <c r="C60" s="8">
        <v>1500</v>
      </c>
      <c r="D60" s="11">
        <v>9</v>
      </c>
      <c r="E60" s="12">
        <f t="shared" si="3"/>
        <v>166.66666666666666</v>
      </c>
      <c r="G60">
        <v>9</v>
      </c>
    </row>
    <row r="61" spans="1:7" ht="12.75">
      <c r="A61" s="6">
        <f>Basis!A61</f>
      </c>
      <c r="B61" s="8" t="s">
        <v>74</v>
      </c>
      <c r="C61" s="8" t="s">
        <v>74</v>
      </c>
      <c r="E61" s="1">
        <f t="shared" si="3"/>
      </c>
      <c r="G61">
        <v>10</v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7" ht="12.75">
      <c r="A67" s="6" t="str">
        <f>Basis!A67</f>
        <v>DB  7</v>
      </c>
      <c r="B67" s="8">
        <v>8</v>
      </c>
      <c r="C67" s="8">
        <v>2081</v>
      </c>
      <c r="D67" s="11">
        <v>12</v>
      </c>
      <c r="E67" s="12">
        <f>IF(OR(C67="",C67=0),"",C67/D67)</f>
        <v>173.41666666666666</v>
      </c>
      <c r="G67">
        <v>1</v>
      </c>
    </row>
    <row r="68" spans="1:7" ht="12.75">
      <c r="A68" s="6" t="str">
        <f>Basis!A68</f>
        <v>DRG 4</v>
      </c>
      <c r="B68" s="8">
        <v>7</v>
      </c>
      <c r="C68" s="8">
        <v>2023</v>
      </c>
      <c r="D68" s="11">
        <v>12</v>
      </c>
      <c r="E68" s="12">
        <f aca="true" t="shared" si="4" ref="E68:E76">IF(OR(C68="",C68=0),"",C68/D68)</f>
        <v>168.58333333333334</v>
      </c>
      <c r="G68">
        <v>2</v>
      </c>
    </row>
    <row r="69" spans="1:7" ht="12.75">
      <c r="A69" s="6" t="str">
        <f>Basis!A69</f>
        <v>BAC 1</v>
      </c>
      <c r="B69" s="8">
        <v>6</v>
      </c>
      <c r="C69" s="8">
        <v>1812</v>
      </c>
      <c r="D69" s="11">
        <v>12</v>
      </c>
      <c r="E69" s="12">
        <f t="shared" si="4"/>
        <v>151</v>
      </c>
      <c r="G69">
        <v>3</v>
      </c>
    </row>
    <row r="70" spans="1:7" ht="12.75">
      <c r="A70" s="6" t="str">
        <f>Basis!A70</f>
        <v>HHA 5</v>
      </c>
      <c r="B70" s="8">
        <v>5</v>
      </c>
      <c r="C70" s="8">
        <v>1789</v>
      </c>
      <c r="D70" s="11">
        <v>12</v>
      </c>
      <c r="E70" s="12">
        <f t="shared" si="4"/>
        <v>149.08333333333334</v>
      </c>
      <c r="G70">
        <v>4</v>
      </c>
    </row>
    <row r="71" spans="1:7" ht="12.75">
      <c r="A71" s="6" t="str">
        <f>Basis!A71</f>
        <v>HLA 3</v>
      </c>
      <c r="B71" s="8">
        <v>4</v>
      </c>
      <c r="C71" s="8">
        <v>1785</v>
      </c>
      <c r="D71" s="11">
        <v>12</v>
      </c>
      <c r="E71" s="12">
        <f t="shared" si="4"/>
        <v>148.75</v>
      </c>
      <c r="G71">
        <v>5</v>
      </c>
    </row>
    <row r="72" spans="1:7" ht="12.75">
      <c r="A72" s="6" t="str">
        <f>Basis!A72</f>
        <v>VTG 1</v>
      </c>
      <c r="B72" s="8">
        <v>3</v>
      </c>
      <c r="C72" s="8">
        <v>1768</v>
      </c>
      <c r="D72" s="11">
        <v>12</v>
      </c>
      <c r="E72" s="12">
        <f t="shared" si="4"/>
        <v>147.33333333333334</v>
      </c>
      <c r="G72">
        <v>6</v>
      </c>
    </row>
    <row r="73" spans="1:7" ht="12.75">
      <c r="A73" s="6" t="str">
        <f>Basis!A73</f>
        <v>HVB 3</v>
      </c>
      <c r="B73" s="8">
        <v>2</v>
      </c>
      <c r="C73" s="8">
        <v>1716</v>
      </c>
      <c r="D73" s="11">
        <v>12</v>
      </c>
      <c r="E73" s="12">
        <f t="shared" si="4"/>
        <v>143</v>
      </c>
      <c r="G73">
        <v>7</v>
      </c>
    </row>
    <row r="74" spans="1:7" ht="12.75">
      <c r="A74" s="6" t="str">
        <f>Basis!A74</f>
        <v>HAS 13</v>
      </c>
      <c r="B74" s="8">
        <v>1</v>
      </c>
      <c r="C74" s="8">
        <v>1696</v>
      </c>
      <c r="D74" s="11">
        <v>12</v>
      </c>
      <c r="E74" s="12">
        <f t="shared" si="4"/>
        <v>141.33333333333334</v>
      </c>
      <c r="G74">
        <v>8</v>
      </c>
    </row>
    <row r="75" spans="1:7" ht="12.75">
      <c r="A75" s="6">
        <f>Basis!A75</f>
      </c>
      <c r="B75" s="8" t="s">
        <v>74</v>
      </c>
      <c r="C75" s="8" t="s">
        <v>74</v>
      </c>
      <c r="D75" s="11"/>
      <c r="E75" s="12">
        <f t="shared" si="4"/>
      </c>
      <c r="G75">
        <v>9</v>
      </c>
    </row>
    <row r="76" spans="1:7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  <c r="G76">
        <v>10</v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7" ht="12.75">
      <c r="A82" s="6" t="str">
        <f>Basis!A82</f>
        <v>JUS 1</v>
      </c>
      <c r="B82" s="8">
        <v>9</v>
      </c>
      <c r="C82" s="8">
        <v>1852</v>
      </c>
      <c r="D82" s="11">
        <v>12</v>
      </c>
      <c r="E82" s="12">
        <f>IF(OR(C82="",C82=0),"",C82/D82)</f>
        <v>154.33333333333334</v>
      </c>
      <c r="G82">
        <v>1</v>
      </c>
    </row>
    <row r="83" spans="1:7" ht="12.75">
      <c r="A83" s="6" t="str">
        <f>Basis!A83</f>
        <v>SID 8</v>
      </c>
      <c r="B83" s="8">
        <v>8</v>
      </c>
      <c r="C83" s="8">
        <v>1676</v>
      </c>
      <c r="D83" s="11">
        <v>12</v>
      </c>
      <c r="E83" s="12">
        <f aca="true" t="shared" si="5" ref="E83:E91">IF(OR(C83="",C83=0),"",C83/D83)</f>
        <v>139.66666666666666</v>
      </c>
      <c r="G83">
        <v>2</v>
      </c>
    </row>
    <row r="84" spans="1:7" ht="12.75">
      <c r="A84" s="6" t="str">
        <f>Basis!A84</f>
        <v>HHA 6</v>
      </c>
      <c r="B84" s="8">
        <v>7</v>
      </c>
      <c r="C84" s="8">
        <v>1646</v>
      </c>
      <c r="D84" s="11">
        <v>12</v>
      </c>
      <c r="E84" s="12">
        <f t="shared" si="5"/>
        <v>137.16666666666666</v>
      </c>
      <c r="G84">
        <v>3</v>
      </c>
    </row>
    <row r="85" spans="1:7" ht="12.75">
      <c r="A85" s="6" t="str">
        <f>Basis!A85</f>
        <v>DKY 2</v>
      </c>
      <c r="B85" s="8">
        <v>6</v>
      </c>
      <c r="C85" s="8">
        <v>1586</v>
      </c>
      <c r="D85" s="11">
        <v>12</v>
      </c>
      <c r="E85" s="12">
        <f t="shared" si="5"/>
        <v>132.16666666666666</v>
      </c>
      <c r="G85">
        <v>4</v>
      </c>
    </row>
    <row r="86" spans="1:7" ht="12.75">
      <c r="A86" s="6" t="str">
        <f>Basis!A86</f>
        <v>AST 4</v>
      </c>
      <c r="B86" s="8">
        <v>5</v>
      </c>
      <c r="C86" s="8">
        <v>1585</v>
      </c>
      <c r="D86" s="11">
        <v>12</v>
      </c>
      <c r="E86" s="12">
        <f t="shared" si="5"/>
        <v>132.08333333333334</v>
      </c>
      <c r="G86">
        <v>5</v>
      </c>
    </row>
    <row r="87" spans="1:7" ht="12.75">
      <c r="A87" s="6" t="str">
        <f>Basis!A87</f>
        <v>TK  2</v>
      </c>
      <c r="B87" s="8">
        <v>4</v>
      </c>
      <c r="C87" s="8">
        <v>1565</v>
      </c>
      <c r="D87" s="11">
        <v>12</v>
      </c>
      <c r="E87" s="12">
        <f t="shared" si="5"/>
        <v>130.41666666666666</v>
      </c>
      <c r="G87">
        <v>6</v>
      </c>
    </row>
    <row r="88" spans="1:7" ht="12.75">
      <c r="A88" s="6" t="str">
        <f>Basis!A88</f>
        <v>OIL 4</v>
      </c>
      <c r="B88" s="8">
        <v>3</v>
      </c>
      <c r="C88" s="8">
        <v>1548</v>
      </c>
      <c r="D88" s="11">
        <v>12</v>
      </c>
      <c r="E88" s="12">
        <f t="shared" si="5"/>
        <v>129</v>
      </c>
      <c r="G88">
        <v>7</v>
      </c>
    </row>
    <row r="89" spans="1:7" ht="12.75">
      <c r="A89" s="6" t="str">
        <f>Basis!A89</f>
        <v>LEX 2</v>
      </c>
      <c r="B89" s="8">
        <v>2</v>
      </c>
      <c r="C89" s="8">
        <v>1519</v>
      </c>
      <c r="D89" s="11">
        <v>12</v>
      </c>
      <c r="E89" s="12">
        <f t="shared" si="5"/>
        <v>126.58333333333333</v>
      </c>
      <c r="G89">
        <v>8</v>
      </c>
    </row>
    <row r="90" spans="1:7" ht="12.75">
      <c r="A90" s="6" t="str">
        <f>Basis!A90</f>
        <v>CIT 2</v>
      </c>
      <c r="B90" s="8">
        <v>1</v>
      </c>
      <c r="C90" s="8">
        <v>1463</v>
      </c>
      <c r="D90" s="11">
        <v>12</v>
      </c>
      <c r="E90" s="12">
        <f t="shared" si="5"/>
        <v>121.91666666666667</v>
      </c>
      <c r="G90">
        <v>9</v>
      </c>
    </row>
    <row r="91" spans="1:7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  <c r="G91">
        <v>10</v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7" ht="12.75">
      <c r="A97" s="6" t="str">
        <f>Basis!A97</f>
        <v>NA  4</v>
      </c>
      <c r="B97" s="8">
        <v>10</v>
      </c>
      <c r="C97" s="8">
        <v>1932</v>
      </c>
      <c r="D97" s="11">
        <v>12</v>
      </c>
      <c r="E97" s="12">
        <f>IF(OR(C97="",C97=0),"",C97/D97)</f>
        <v>161</v>
      </c>
      <c r="G97">
        <v>1</v>
      </c>
    </row>
    <row r="98" spans="1:7" ht="12.75">
      <c r="A98" s="6" t="str">
        <f>Basis!A98</f>
        <v>HVB 4</v>
      </c>
      <c r="B98" s="8">
        <v>9</v>
      </c>
      <c r="C98" s="8">
        <v>1734</v>
      </c>
      <c r="D98" s="11">
        <v>12</v>
      </c>
      <c r="E98" s="12">
        <f aca="true" t="shared" si="6" ref="E98:E106">IF(OR(C98="",C98=0),"",C98/D98)</f>
        <v>144.5</v>
      </c>
      <c r="G98">
        <v>2</v>
      </c>
    </row>
    <row r="99" spans="1:7" ht="12.75">
      <c r="A99" s="6" t="str">
        <f>Basis!A99</f>
        <v>TA  1</v>
      </c>
      <c r="B99" s="8">
        <v>8</v>
      </c>
      <c r="C99" s="8">
        <v>1730</v>
      </c>
      <c r="D99" s="11">
        <v>12</v>
      </c>
      <c r="E99" s="12">
        <f t="shared" si="6"/>
        <v>144.16666666666666</v>
      </c>
      <c r="G99">
        <v>3</v>
      </c>
    </row>
    <row r="100" spans="1:7" ht="12.75">
      <c r="A100" s="6" t="str">
        <f>Basis!A100</f>
        <v>G+J 4</v>
      </c>
      <c r="B100" s="8">
        <v>7</v>
      </c>
      <c r="C100" s="8">
        <v>1651</v>
      </c>
      <c r="D100" s="11">
        <v>12</v>
      </c>
      <c r="E100" s="12">
        <f t="shared" si="6"/>
        <v>137.58333333333334</v>
      </c>
      <c r="G100">
        <v>4</v>
      </c>
    </row>
    <row r="101" spans="1:7" ht="12.75">
      <c r="A101" s="6" t="str">
        <f>Basis!A101</f>
        <v>GG  1</v>
      </c>
      <c r="B101" s="8">
        <v>6</v>
      </c>
      <c r="C101" s="8">
        <v>1610</v>
      </c>
      <c r="D101" s="11">
        <v>12</v>
      </c>
      <c r="E101" s="12">
        <f t="shared" si="6"/>
        <v>134.16666666666666</v>
      </c>
      <c r="G101">
        <v>5</v>
      </c>
    </row>
    <row r="102" spans="1:7" ht="12.75">
      <c r="A102" s="6" t="str">
        <f>Basis!A102</f>
        <v>HHA 7</v>
      </c>
      <c r="B102" s="8">
        <v>5</v>
      </c>
      <c r="C102" s="8">
        <v>1584</v>
      </c>
      <c r="D102" s="11">
        <v>12</v>
      </c>
      <c r="E102" s="12">
        <f t="shared" si="6"/>
        <v>132</v>
      </c>
      <c r="G102">
        <v>6</v>
      </c>
    </row>
    <row r="103" spans="1:7" ht="12.75">
      <c r="A103" s="6" t="str">
        <f>Basis!A103</f>
        <v>ESW 4</v>
      </c>
      <c r="B103" s="8">
        <v>4</v>
      </c>
      <c r="C103" s="8">
        <v>1582</v>
      </c>
      <c r="D103" s="11">
        <v>12</v>
      </c>
      <c r="E103" s="12">
        <f t="shared" si="6"/>
        <v>131.83333333333334</v>
      </c>
      <c r="G103">
        <v>7</v>
      </c>
    </row>
    <row r="104" spans="1:7" ht="12.75">
      <c r="A104" s="6" t="str">
        <f>Basis!A104</f>
        <v>SGS 4</v>
      </c>
      <c r="B104" s="8">
        <v>3</v>
      </c>
      <c r="C104" s="8">
        <v>1532</v>
      </c>
      <c r="D104" s="11">
        <v>12</v>
      </c>
      <c r="E104" s="12">
        <f t="shared" si="6"/>
        <v>127.66666666666667</v>
      </c>
      <c r="G104">
        <v>8</v>
      </c>
    </row>
    <row r="105" spans="1:7" ht="12.75">
      <c r="A105" s="6" t="str">
        <f>Basis!A105</f>
        <v>DRG 5</v>
      </c>
      <c r="B105" s="8">
        <v>2</v>
      </c>
      <c r="C105" s="8">
        <v>1409</v>
      </c>
      <c r="D105" s="11">
        <v>12</v>
      </c>
      <c r="E105" s="12">
        <f t="shared" si="6"/>
        <v>117.41666666666667</v>
      </c>
      <c r="G105">
        <v>9</v>
      </c>
    </row>
    <row r="106" spans="1:7" ht="12.75">
      <c r="A106" s="6" t="str">
        <f>Basis!A106</f>
        <v>LEX 1</v>
      </c>
      <c r="B106" s="8">
        <v>1</v>
      </c>
      <c r="C106" s="8">
        <v>891</v>
      </c>
      <c r="D106" s="11">
        <v>9</v>
      </c>
      <c r="E106" s="12">
        <f t="shared" si="6"/>
        <v>99</v>
      </c>
      <c r="G106">
        <v>10</v>
      </c>
    </row>
    <row r="107" spans="1:5" ht="12.75">
      <c r="A107" t="s">
        <v>20</v>
      </c>
      <c r="B107" s="11"/>
      <c r="C107" s="11"/>
      <c r="D107" s="11"/>
      <c r="E107" s="12"/>
    </row>
  </sheetData>
  <sheetProtection sheet="1" objects="1" scenarios="1"/>
  <printOptions/>
  <pageMargins left="0.787401575" right="0.787401575" top="0.6" bottom="0.62" header="0.4921259845" footer="0.4921259845"/>
  <pageSetup fitToHeight="2" fitToWidth="1" horizontalDpi="600" verticalDpi="600" orientation="portrait" paperSize="9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4:E107"/>
  <sheetViews>
    <sheetView zoomScale="102" zoomScaleNormal="102" zoomScalePageLayoutView="0" workbookViewId="0" topLeftCell="A70">
      <selection activeCell="C104" sqref="C104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4</v>
      </c>
      <c r="C7" s="8">
        <v>2115</v>
      </c>
      <c r="D7" s="11">
        <v>12</v>
      </c>
      <c r="E7" s="12">
        <f>IF(OR(C7="",C7=0),"",C7/D7)</f>
        <v>176.25</v>
      </c>
    </row>
    <row r="8" spans="1:5" ht="12.75">
      <c r="A8" s="6" t="str">
        <f>Basis!A8</f>
        <v>DA  1</v>
      </c>
      <c r="B8" s="8">
        <v>6</v>
      </c>
      <c r="C8" s="8">
        <v>2167</v>
      </c>
      <c r="D8" s="11">
        <v>12</v>
      </c>
      <c r="E8" s="12">
        <f aca="true" t="shared" si="0" ref="E8:E16">IF(OR(C8="",C8=0),"",C8/D8)</f>
        <v>180.58333333333334</v>
      </c>
    </row>
    <row r="9" spans="1:5" ht="12.75">
      <c r="A9" s="6" t="str">
        <f>Basis!A9</f>
        <v>SID 1</v>
      </c>
      <c r="B9" s="8">
        <v>5</v>
      </c>
      <c r="C9" s="8">
        <v>2138</v>
      </c>
      <c r="D9" s="11">
        <v>12</v>
      </c>
      <c r="E9" s="12">
        <f t="shared" si="0"/>
        <v>178.16666666666666</v>
      </c>
    </row>
    <row r="10" spans="1:5" ht="12.75">
      <c r="A10" s="6" t="str">
        <f>Basis!A10</f>
        <v>TCH 1</v>
      </c>
      <c r="B10" s="8">
        <v>8</v>
      </c>
      <c r="C10" s="8">
        <v>2203</v>
      </c>
      <c r="D10" s="11">
        <v>12</v>
      </c>
      <c r="E10" s="12">
        <f t="shared" si="0"/>
        <v>183.58333333333334</v>
      </c>
    </row>
    <row r="11" spans="1:5" ht="12.75">
      <c r="A11" s="6" t="str">
        <f>Basis!A11</f>
        <v>HOL 1</v>
      </c>
      <c r="B11" s="8">
        <v>9</v>
      </c>
      <c r="C11" s="8">
        <v>2221</v>
      </c>
      <c r="D11" s="11">
        <v>12</v>
      </c>
      <c r="E11" s="12">
        <f t="shared" si="0"/>
        <v>185.08333333333334</v>
      </c>
    </row>
    <row r="12" spans="1:5" ht="12.75">
      <c r="A12" s="6" t="str">
        <f>Basis!A12</f>
        <v>AIR 1</v>
      </c>
      <c r="B12" s="8">
        <v>7</v>
      </c>
      <c r="C12" s="8">
        <v>2173</v>
      </c>
      <c r="D12" s="11">
        <v>12</v>
      </c>
      <c r="E12" s="12">
        <f t="shared" si="0"/>
        <v>181.08333333333334</v>
      </c>
    </row>
    <row r="13" spans="1:5" ht="12.75">
      <c r="A13" s="6" t="str">
        <f>Basis!A13</f>
        <v>ALL 1</v>
      </c>
      <c r="B13" s="8">
        <v>3</v>
      </c>
      <c r="C13" s="8">
        <v>2109</v>
      </c>
      <c r="D13" s="11">
        <v>12</v>
      </c>
      <c r="E13" s="12">
        <f t="shared" si="0"/>
        <v>175.75</v>
      </c>
    </row>
    <row r="14" spans="1:5" ht="12.75">
      <c r="A14" s="6" t="str">
        <f>Basis!A14</f>
        <v>ESW 1</v>
      </c>
      <c r="B14" s="8">
        <v>1</v>
      </c>
      <c r="C14" s="8">
        <v>1969</v>
      </c>
      <c r="D14" s="11">
        <v>12</v>
      </c>
      <c r="E14" s="12">
        <f t="shared" si="0"/>
        <v>164.08333333333334</v>
      </c>
    </row>
    <row r="15" spans="1:5" ht="12.75">
      <c r="A15" s="6" t="str">
        <f>Basis!A15</f>
        <v>BVT 3</v>
      </c>
      <c r="B15" s="8">
        <v>2</v>
      </c>
      <c r="C15" s="8">
        <v>2062</v>
      </c>
      <c r="D15" s="11">
        <v>12</v>
      </c>
      <c r="E15" s="12">
        <f t="shared" si="0"/>
        <v>171.83333333333334</v>
      </c>
    </row>
    <row r="16" spans="1:5" ht="12.75">
      <c r="A16" s="6" t="str">
        <f>Basis!A16</f>
        <v>HHA 1</v>
      </c>
      <c r="B16" s="8">
        <v>10</v>
      </c>
      <c r="C16" s="8">
        <v>2298</v>
      </c>
      <c r="D16" s="11">
        <v>12</v>
      </c>
      <c r="E16" s="12">
        <f t="shared" si="0"/>
        <v>191.5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5</v>
      </c>
      <c r="C22" s="8">
        <v>2042</v>
      </c>
      <c r="D22" s="11">
        <v>12</v>
      </c>
      <c r="E22" s="12">
        <f>IF(OR(C22="",C22=0),"",C22/D22)</f>
        <v>170.16666666666666</v>
      </c>
    </row>
    <row r="23" spans="1:5" ht="12.75">
      <c r="A23" s="6" t="str">
        <f>Basis!A23</f>
        <v>BWV 3</v>
      </c>
      <c r="B23" s="8">
        <v>4</v>
      </c>
      <c r="C23" s="8">
        <v>2040</v>
      </c>
      <c r="D23" s="11">
        <v>12</v>
      </c>
      <c r="E23" s="12">
        <f aca="true" t="shared" si="1" ref="E23:E31">IF(OR(C23="",C23=0),"",C23/D23)</f>
        <v>170</v>
      </c>
    </row>
    <row r="24" spans="1:5" ht="12.75">
      <c r="A24" s="6" t="str">
        <f>Basis!A24</f>
        <v>BVT 2</v>
      </c>
      <c r="B24" s="8">
        <v>10</v>
      </c>
      <c r="C24" s="8">
        <v>2372</v>
      </c>
      <c r="D24" s="11">
        <v>12</v>
      </c>
      <c r="E24" s="12">
        <f t="shared" si="1"/>
        <v>197.66666666666666</v>
      </c>
    </row>
    <row r="25" spans="1:5" ht="12.75">
      <c r="A25" s="6" t="str">
        <f>Basis!A25</f>
        <v>P13 1</v>
      </c>
      <c r="B25" s="8">
        <v>6</v>
      </c>
      <c r="C25" s="8">
        <v>2043</v>
      </c>
      <c r="D25" s="11">
        <v>12</v>
      </c>
      <c r="E25" s="12">
        <f t="shared" si="1"/>
        <v>170.25</v>
      </c>
    </row>
    <row r="26" spans="1:5" ht="12.75">
      <c r="A26" s="6" t="str">
        <f>Basis!A26</f>
        <v>JH  1</v>
      </c>
      <c r="B26" s="8">
        <v>2.5</v>
      </c>
      <c r="C26" s="8">
        <v>2006</v>
      </c>
      <c r="D26" s="11">
        <v>12</v>
      </c>
      <c r="E26" s="12">
        <f t="shared" si="1"/>
        <v>167.16666666666666</v>
      </c>
    </row>
    <row r="27" spans="1:5" ht="12.75">
      <c r="A27" s="6" t="str">
        <f>Basis!A27</f>
        <v>WLW 1</v>
      </c>
      <c r="B27" s="8">
        <v>8</v>
      </c>
      <c r="C27" s="8">
        <v>2117</v>
      </c>
      <c r="D27" s="11">
        <v>12</v>
      </c>
      <c r="E27" s="12">
        <f t="shared" si="1"/>
        <v>176.41666666666666</v>
      </c>
    </row>
    <row r="28" spans="1:5" ht="12.75">
      <c r="A28" s="6" t="str">
        <f>Basis!A28</f>
        <v>HHA 2</v>
      </c>
      <c r="B28" s="8">
        <v>1</v>
      </c>
      <c r="C28" s="8">
        <v>1969</v>
      </c>
      <c r="D28" s="11">
        <v>12</v>
      </c>
      <c r="E28" s="12">
        <f t="shared" si="1"/>
        <v>164.08333333333334</v>
      </c>
    </row>
    <row r="29" spans="1:5" ht="12.75">
      <c r="A29" s="6" t="str">
        <f>Basis!A29</f>
        <v>EG  1</v>
      </c>
      <c r="B29" s="8">
        <v>7</v>
      </c>
      <c r="C29" s="8">
        <v>2065</v>
      </c>
      <c r="D29" s="11">
        <v>12</v>
      </c>
      <c r="E29" s="12">
        <f t="shared" si="1"/>
        <v>172.08333333333334</v>
      </c>
    </row>
    <row r="30" spans="1:5" ht="12.75">
      <c r="A30" s="6" t="str">
        <f>Basis!A30</f>
        <v>VEH 2</v>
      </c>
      <c r="B30" s="8">
        <v>2.5</v>
      </c>
      <c r="C30" s="8">
        <v>2006</v>
      </c>
      <c r="D30" s="11">
        <v>12</v>
      </c>
      <c r="E30" s="12">
        <f t="shared" si="1"/>
        <v>167.16666666666666</v>
      </c>
    </row>
    <row r="31" spans="1:5" ht="12.75">
      <c r="A31" s="6" t="str">
        <f>Basis!A31</f>
        <v>VOF 3</v>
      </c>
      <c r="B31" s="8">
        <v>9</v>
      </c>
      <c r="C31" s="8">
        <v>2121</v>
      </c>
      <c r="D31" s="11">
        <v>12</v>
      </c>
      <c r="E31" s="12">
        <f t="shared" si="1"/>
        <v>176.75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10</v>
      </c>
      <c r="C37" s="8">
        <v>2203</v>
      </c>
      <c r="D37" s="11">
        <v>12</v>
      </c>
      <c r="E37" s="12">
        <f>IF(OR(C37="",C37=0),"",C37/D37)</f>
        <v>183.58333333333334</v>
      </c>
    </row>
    <row r="38" spans="1:5" ht="12.75">
      <c r="A38" s="6" t="str">
        <f>Basis!A38</f>
        <v>HFT 1</v>
      </c>
      <c r="B38" s="8">
        <v>2</v>
      </c>
      <c r="C38" s="8">
        <v>1923</v>
      </c>
      <c r="D38" s="11">
        <v>12</v>
      </c>
      <c r="E38" s="12">
        <f aca="true" t="shared" si="2" ref="E38:E46">IF(OR(C38="",C38=0),"",C38/D38)</f>
        <v>160.25</v>
      </c>
    </row>
    <row r="39" spans="1:5" ht="12.75">
      <c r="A39" s="6" t="str">
        <f>Basis!A39</f>
        <v>HAS 4</v>
      </c>
      <c r="B39" s="8">
        <v>5</v>
      </c>
      <c r="C39" s="8">
        <v>2004</v>
      </c>
      <c r="D39" s="11">
        <v>12</v>
      </c>
      <c r="E39" s="12">
        <f t="shared" si="2"/>
        <v>167</v>
      </c>
    </row>
    <row r="40" spans="1:5" ht="12.75">
      <c r="A40" s="6" t="str">
        <f>Basis!A40</f>
        <v>HHA 3</v>
      </c>
      <c r="B40" s="8">
        <v>8</v>
      </c>
      <c r="C40" s="8">
        <v>2091</v>
      </c>
      <c r="D40" s="11">
        <v>12</v>
      </c>
      <c r="E40" s="12">
        <f t="shared" si="2"/>
        <v>174.25</v>
      </c>
    </row>
    <row r="41" spans="1:5" ht="12.75">
      <c r="A41" s="6" t="str">
        <f>Basis!A41</f>
        <v>P11 1</v>
      </c>
      <c r="B41" s="8">
        <v>7</v>
      </c>
      <c r="C41" s="8">
        <v>2087</v>
      </c>
      <c r="D41" s="11">
        <v>12</v>
      </c>
      <c r="E41" s="12">
        <f t="shared" si="2"/>
        <v>173.91666666666666</v>
      </c>
    </row>
    <row r="42" spans="1:5" ht="12.75">
      <c r="A42" s="6" t="str">
        <f>Basis!A42</f>
        <v>AST 1</v>
      </c>
      <c r="B42" s="8">
        <v>9</v>
      </c>
      <c r="C42" s="8">
        <v>2105</v>
      </c>
      <c r="D42" s="11">
        <v>12</v>
      </c>
      <c r="E42" s="12">
        <f t="shared" si="2"/>
        <v>175.41666666666666</v>
      </c>
    </row>
    <row r="43" spans="1:5" ht="12.75">
      <c r="A43" s="6" t="str">
        <f>Basis!A43</f>
        <v>ED  3</v>
      </c>
      <c r="B43" s="8">
        <v>1</v>
      </c>
      <c r="C43" s="8">
        <v>1921</v>
      </c>
      <c r="D43" s="11">
        <v>12</v>
      </c>
      <c r="E43" s="12">
        <f t="shared" si="2"/>
        <v>160.08333333333334</v>
      </c>
    </row>
    <row r="44" spans="1:5" ht="12.75">
      <c r="A44" s="6" t="str">
        <f>Basis!A44</f>
        <v>LSV 3</v>
      </c>
      <c r="B44" s="8">
        <v>6</v>
      </c>
      <c r="C44" s="8">
        <v>2047</v>
      </c>
      <c r="D44" s="11">
        <v>12</v>
      </c>
      <c r="E44" s="12">
        <f t="shared" si="2"/>
        <v>170.58333333333334</v>
      </c>
    </row>
    <row r="45" spans="1:5" ht="12.75">
      <c r="A45" s="6" t="str">
        <f>Basis!A45</f>
        <v>P2  3</v>
      </c>
      <c r="B45" s="8">
        <v>4</v>
      </c>
      <c r="C45" s="8">
        <v>1992</v>
      </c>
      <c r="D45" s="11">
        <v>12</v>
      </c>
      <c r="E45" s="12">
        <f t="shared" si="2"/>
        <v>166</v>
      </c>
    </row>
    <row r="46" spans="1:5" ht="12.75">
      <c r="A46" s="6" t="str">
        <f>Basis!A46</f>
        <v>HLA 1</v>
      </c>
      <c r="B46" s="8">
        <v>3</v>
      </c>
      <c r="C46" s="8">
        <v>1957</v>
      </c>
      <c r="D46" s="11">
        <v>12</v>
      </c>
      <c r="E46" s="12">
        <f t="shared" si="2"/>
        <v>163.08333333333334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6</v>
      </c>
      <c r="C52" s="8">
        <v>1907</v>
      </c>
      <c r="D52" s="11">
        <v>12</v>
      </c>
      <c r="E52" s="12">
        <f>IF(OR(C52="",C52=0),"",C52/D52)</f>
        <v>158.91666666666666</v>
      </c>
    </row>
    <row r="53" spans="1:5" ht="12.75">
      <c r="A53" s="6" t="str">
        <f>Basis!A53</f>
        <v>ED  5</v>
      </c>
      <c r="B53" s="8">
        <v>9</v>
      </c>
      <c r="C53" s="8">
        <v>2038</v>
      </c>
      <c r="D53" s="11">
        <v>12</v>
      </c>
      <c r="E53" s="12">
        <f aca="true" t="shared" si="3" ref="E53:E61">IF(OR(C53="",C53=0),"",C53/D53)</f>
        <v>169.83333333333334</v>
      </c>
    </row>
    <row r="54" spans="1:5" ht="12.75">
      <c r="A54" s="6" t="str">
        <f>Basis!A54</f>
        <v>HVB 2</v>
      </c>
      <c r="B54" s="8">
        <v>8</v>
      </c>
      <c r="C54" s="8">
        <v>2008</v>
      </c>
      <c r="D54" s="11">
        <v>12</v>
      </c>
      <c r="E54" s="12">
        <f t="shared" si="3"/>
        <v>167.33333333333334</v>
      </c>
    </row>
    <row r="55" spans="1:5" ht="12.75">
      <c r="A55" s="6" t="str">
        <f>Basis!A55</f>
        <v>BWV 7</v>
      </c>
      <c r="B55" s="8">
        <v>3</v>
      </c>
      <c r="C55" s="8">
        <v>1760</v>
      </c>
      <c r="D55" s="11">
        <v>12</v>
      </c>
      <c r="E55" s="12">
        <f t="shared" si="3"/>
        <v>146.66666666666666</v>
      </c>
    </row>
    <row r="56" spans="1:5" ht="12.75">
      <c r="A56" s="6" t="str">
        <f>Basis!A56</f>
        <v>EON 2</v>
      </c>
      <c r="B56" s="8">
        <v>2</v>
      </c>
      <c r="C56" s="8">
        <v>1759</v>
      </c>
      <c r="D56" s="11">
        <v>12</v>
      </c>
      <c r="E56" s="12">
        <f t="shared" si="3"/>
        <v>146.58333333333334</v>
      </c>
    </row>
    <row r="57" spans="1:5" ht="12.75">
      <c r="A57" s="6" t="str">
        <f>Basis!A57</f>
        <v>MON 1</v>
      </c>
      <c r="B57" s="8">
        <v>7</v>
      </c>
      <c r="C57" s="8">
        <v>1922</v>
      </c>
      <c r="D57" s="11">
        <v>12</v>
      </c>
      <c r="E57" s="12">
        <f t="shared" si="3"/>
        <v>160.16666666666666</v>
      </c>
    </row>
    <row r="58" spans="1:5" ht="12.75">
      <c r="A58" s="6" t="str">
        <f>Basis!A58</f>
        <v>HAS 10</v>
      </c>
      <c r="B58" s="8">
        <v>4</v>
      </c>
      <c r="C58" s="8">
        <v>1780</v>
      </c>
      <c r="D58" s="11">
        <v>12</v>
      </c>
      <c r="E58" s="12">
        <f t="shared" si="3"/>
        <v>148.33333333333334</v>
      </c>
    </row>
    <row r="59" spans="1:5" ht="12.75">
      <c r="A59" s="6" t="str">
        <f>Basis!A59</f>
        <v>JH  3</v>
      </c>
      <c r="B59" s="8">
        <v>5</v>
      </c>
      <c r="C59" s="8">
        <v>1876</v>
      </c>
      <c r="D59" s="11">
        <v>12</v>
      </c>
      <c r="E59" s="12">
        <f t="shared" si="3"/>
        <v>156.33333333333334</v>
      </c>
    </row>
    <row r="60" spans="1:5" ht="12.75">
      <c r="A60" s="6" t="str">
        <f>Basis!A60</f>
        <v>KRV 1</v>
      </c>
      <c r="B60" s="8">
        <v>1</v>
      </c>
      <c r="C60" s="8">
        <v>1458</v>
      </c>
      <c r="D60" s="11">
        <v>9</v>
      </c>
      <c r="E60" s="12">
        <f t="shared" si="3"/>
        <v>162</v>
      </c>
    </row>
    <row r="61" spans="1:5" ht="12.75">
      <c r="A61" s="6">
        <f>Basis!A61</f>
      </c>
      <c r="B61" s="8" t="s">
        <v>74</v>
      </c>
      <c r="C61" s="8" t="s">
        <v>74</v>
      </c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2035</v>
      </c>
      <c r="D67" s="11">
        <v>12</v>
      </c>
      <c r="E67" s="12">
        <f>IF(OR(C67="",C67=0),"",C67/D67)</f>
        <v>169.58333333333334</v>
      </c>
    </row>
    <row r="68" spans="1:5" ht="12.75">
      <c r="A68" s="6" t="str">
        <f>Basis!A68</f>
        <v>DRG 4</v>
      </c>
      <c r="B68" s="8">
        <v>1</v>
      </c>
      <c r="C68" s="8">
        <v>1450</v>
      </c>
      <c r="D68" s="11">
        <v>9</v>
      </c>
      <c r="E68" s="12">
        <f aca="true" t="shared" si="4" ref="E68:E76">IF(OR(C68="",C68=0),"",C68/D68)</f>
        <v>161.11111111111111</v>
      </c>
    </row>
    <row r="69" spans="1:5" ht="12.75">
      <c r="A69" s="6" t="str">
        <f>Basis!A69</f>
        <v>BAC 1</v>
      </c>
      <c r="B69" s="8">
        <v>2</v>
      </c>
      <c r="C69" s="8">
        <v>1618</v>
      </c>
      <c r="D69" s="11">
        <v>12</v>
      </c>
      <c r="E69" s="12">
        <f t="shared" si="4"/>
        <v>134.83333333333334</v>
      </c>
    </row>
    <row r="70" spans="1:5" ht="12.75">
      <c r="A70" s="6" t="str">
        <f>Basis!A70</f>
        <v>HHA 5</v>
      </c>
      <c r="B70" s="8">
        <v>5</v>
      </c>
      <c r="C70" s="8">
        <v>1696</v>
      </c>
      <c r="D70" s="11">
        <v>12</v>
      </c>
      <c r="E70" s="12">
        <f t="shared" si="4"/>
        <v>141.33333333333334</v>
      </c>
    </row>
    <row r="71" spans="1:5" ht="12.75">
      <c r="A71" s="6" t="str">
        <f>Basis!A71</f>
        <v>HLA 3</v>
      </c>
      <c r="B71" s="8">
        <v>6</v>
      </c>
      <c r="C71" s="8">
        <v>1708</v>
      </c>
      <c r="D71" s="11">
        <v>12</v>
      </c>
      <c r="E71" s="12">
        <f t="shared" si="4"/>
        <v>142.33333333333334</v>
      </c>
    </row>
    <row r="72" spans="1:5" ht="12.75">
      <c r="A72" s="6" t="str">
        <f>Basis!A72</f>
        <v>VTG 1</v>
      </c>
      <c r="B72" s="8">
        <v>3</v>
      </c>
      <c r="C72" s="8">
        <v>1645</v>
      </c>
      <c r="D72" s="11">
        <v>12</v>
      </c>
      <c r="E72" s="12">
        <f t="shared" si="4"/>
        <v>137.08333333333334</v>
      </c>
    </row>
    <row r="73" spans="1:5" ht="12.75">
      <c r="A73" s="6" t="str">
        <f>Basis!A73</f>
        <v>HVB 3</v>
      </c>
      <c r="B73" s="8">
        <v>7</v>
      </c>
      <c r="C73" s="8">
        <v>1925</v>
      </c>
      <c r="D73" s="11">
        <v>12</v>
      </c>
      <c r="E73" s="12">
        <f t="shared" si="4"/>
        <v>160.41666666666666</v>
      </c>
    </row>
    <row r="74" spans="1:5" ht="12.75">
      <c r="A74" s="6" t="str">
        <f>Basis!A74</f>
        <v>HAS 13</v>
      </c>
      <c r="B74" s="8">
        <v>4</v>
      </c>
      <c r="C74" s="8">
        <v>1652</v>
      </c>
      <c r="D74" s="11">
        <v>12</v>
      </c>
      <c r="E74" s="12">
        <f t="shared" si="4"/>
        <v>137.66666666666666</v>
      </c>
    </row>
    <row r="75" spans="1:5" ht="12.75">
      <c r="A75" s="6">
        <f>Basis!A75</f>
      </c>
      <c r="B75" s="8" t="s">
        <v>74</v>
      </c>
      <c r="C75" s="8" t="s">
        <v>74</v>
      </c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1729</v>
      </c>
      <c r="D82" s="11">
        <v>12</v>
      </c>
      <c r="E82" s="12">
        <f>IF(OR(C82="",C82=0),"",C82/D82)</f>
        <v>144.08333333333334</v>
      </c>
    </row>
    <row r="83" spans="1:5" ht="12.75">
      <c r="A83" s="6" t="str">
        <f>Basis!A83</f>
        <v>SID 8</v>
      </c>
      <c r="B83" s="8">
        <v>7</v>
      </c>
      <c r="C83" s="8">
        <v>1688</v>
      </c>
      <c r="D83" s="11">
        <v>12</v>
      </c>
      <c r="E83" s="12">
        <f aca="true" t="shared" si="5" ref="E83:E91">IF(OR(C83="",C83=0),"",C83/D83)</f>
        <v>140.66666666666666</v>
      </c>
    </row>
    <row r="84" spans="1:5" ht="12.75">
      <c r="A84" s="6" t="str">
        <f>Basis!A84</f>
        <v>HHA 6</v>
      </c>
      <c r="B84" s="8">
        <v>8</v>
      </c>
      <c r="C84" s="8">
        <v>1717</v>
      </c>
      <c r="D84" s="11">
        <v>12</v>
      </c>
      <c r="E84" s="12">
        <f t="shared" si="5"/>
        <v>143.08333333333334</v>
      </c>
    </row>
    <row r="85" spans="1:5" ht="12.75">
      <c r="A85" s="6" t="str">
        <f>Basis!A85</f>
        <v>DKY 2</v>
      </c>
      <c r="B85" s="8">
        <v>2</v>
      </c>
      <c r="C85" s="8">
        <v>1470</v>
      </c>
      <c r="D85" s="11">
        <v>12</v>
      </c>
      <c r="E85" s="12">
        <f t="shared" si="5"/>
        <v>122.5</v>
      </c>
    </row>
    <row r="86" spans="1:5" ht="12.75">
      <c r="A86" s="6" t="str">
        <f>Basis!A86</f>
        <v>AST 4</v>
      </c>
      <c r="B86" s="8">
        <v>5</v>
      </c>
      <c r="C86" s="8">
        <v>1649</v>
      </c>
      <c r="D86" s="11">
        <v>12</v>
      </c>
      <c r="E86" s="12">
        <f t="shared" si="5"/>
        <v>137.41666666666666</v>
      </c>
    </row>
    <row r="87" spans="1:5" ht="12.75">
      <c r="A87" s="6" t="str">
        <f>Basis!A87</f>
        <v>TK  2</v>
      </c>
      <c r="B87" s="8">
        <v>6</v>
      </c>
      <c r="C87" s="8">
        <v>1678</v>
      </c>
      <c r="D87" s="11">
        <v>12</v>
      </c>
      <c r="E87" s="12">
        <f t="shared" si="5"/>
        <v>139.83333333333334</v>
      </c>
    </row>
    <row r="88" spans="1:5" ht="12.75">
      <c r="A88" s="6" t="str">
        <f>Basis!A88</f>
        <v>OIL 4</v>
      </c>
      <c r="B88" s="8">
        <v>1</v>
      </c>
      <c r="C88" s="8">
        <v>1447</v>
      </c>
      <c r="D88" s="11">
        <v>12</v>
      </c>
      <c r="E88" s="12">
        <f t="shared" si="5"/>
        <v>120.58333333333333</v>
      </c>
    </row>
    <row r="89" spans="1:5" ht="12.75">
      <c r="A89" s="6" t="str">
        <f>Basis!A89</f>
        <v>LEX 2</v>
      </c>
      <c r="B89" s="8">
        <v>3</v>
      </c>
      <c r="C89" s="8">
        <v>1492</v>
      </c>
      <c r="D89" s="11">
        <v>12</v>
      </c>
      <c r="E89" s="12">
        <f t="shared" si="5"/>
        <v>124.33333333333333</v>
      </c>
    </row>
    <row r="90" spans="1:5" ht="12.75">
      <c r="A90" s="6" t="str">
        <f>Basis!A90</f>
        <v>CIT 2</v>
      </c>
      <c r="B90" s="8">
        <v>4</v>
      </c>
      <c r="C90" s="8">
        <v>1566</v>
      </c>
      <c r="D90" s="11">
        <v>12</v>
      </c>
      <c r="E90" s="12">
        <f t="shared" si="5"/>
        <v>130.5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3</v>
      </c>
      <c r="C97" s="8">
        <v>1390</v>
      </c>
      <c r="D97" s="11">
        <v>9</v>
      </c>
      <c r="E97" s="12">
        <f>IF(OR(C97="",C97=0),"",C97/D97)</f>
        <v>154.44444444444446</v>
      </c>
    </row>
    <row r="98" spans="1:5" ht="12.75">
      <c r="A98" s="6" t="str">
        <f>Basis!A98</f>
        <v>HVB 4</v>
      </c>
      <c r="B98" s="8">
        <v>4</v>
      </c>
      <c r="C98" s="8">
        <v>1551</v>
      </c>
      <c r="D98" s="11">
        <v>12</v>
      </c>
      <c r="E98" s="12">
        <f aca="true" t="shared" si="6" ref="E98:E106">IF(OR(C98="",C98=0),"",C98/D98)</f>
        <v>129.25</v>
      </c>
    </row>
    <row r="99" spans="1:5" ht="12.75">
      <c r="A99" s="6" t="str">
        <f>Basis!A99</f>
        <v>TA  1</v>
      </c>
      <c r="B99" s="8">
        <v>10</v>
      </c>
      <c r="C99" s="8">
        <v>1885</v>
      </c>
      <c r="D99" s="11">
        <v>12</v>
      </c>
      <c r="E99" s="12">
        <f t="shared" si="6"/>
        <v>157.08333333333334</v>
      </c>
    </row>
    <row r="100" spans="1:5" ht="12.75">
      <c r="A100" s="6" t="str">
        <f>Basis!A100</f>
        <v>G+J 4</v>
      </c>
      <c r="B100" s="8">
        <v>8</v>
      </c>
      <c r="C100" s="8">
        <v>1703</v>
      </c>
      <c r="D100" s="11">
        <v>12</v>
      </c>
      <c r="E100" s="12">
        <f t="shared" si="6"/>
        <v>141.91666666666666</v>
      </c>
    </row>
    <row r="101" spans="1:5" ht="12.75">
      <c r="A101" s="6" t="str">
        <f>Basis!A101</f>
        <v>GG  1</v>
      </c>
      <c r="B101" s="8">
        <v>9</v>
      </c>
      <c r="C101" s="8">
        <v>1860</v>
      </c>
      <c r="D101" s="11">
        <v>12</v>
      </c>
      <c r="E101" s="12">
        <f t="shared" si="6"/>
        <v>155</v>
      </c>
    </row>
    <row r="102" spans="1:5" ht="12.75">
      <c r="A102" s="6" t="str">
        <f>Basis!A102</f>
        <v>HHA 7</v>
      </c>
      <c r="B102" s="8">
        <v>6</v>
      </c>
      <c r="C102" s="8">
        <v>1656</v>
      </c>
      <c r="D102" s="11">
        <v>12</v>
      </c>
      <c r="E102" s="12">
        <f t="shared" si="6"/>
        <v>138</v>
      </c>
    </row>
    <row r="103" spans="1:5" ht="12.75">
      <c r="A103" s="6" t="str">
        <f>Basis!A103</f>
        <v>ESW 4</v>
      </c>
      <c r="B103" s="8">
        <v>7</v>
      </c>
      <c r="C103" s="8">
        <v>1702</v>
      </c>
      <c r="D103" s="11">
        <v>12</v>
      </c>
      <c r="E103" s="12">
        <f t="shared" si="6"/>
        <v>141.83333333333334</v>
      </c>
    </row>
    <row r="104" spans="1:5" ht="12.75">
      <c r="A104" s="6" t="str">
        <f>Basis!A104</f>
        <v>SGS 4</v>
      </c>
      <c r="B104" s="8">
        <v>5</v>
      </c>
      <c r="C104" s="8">
        <v>1554</v>
      </c>
      <c r="D104" s="11">
        <v>12</v>
      </c>
      <c r="E104" s="12">
        <f t="shared" si="6"/>
        <v>129.5</v>
      </c>
    </row>
    <row r="105" spans="1:5" ht="12.75">
      <c r="A105" s="6" t="str">
        <f>Basis!A105</f>
        <v>DRG 5</v>
      </c>
      <c r="B105" s="8">
        <v>2</v>
      </c>
      <c r="C105" s="8">
        <v>945</v>
      </c>
      <c r="D105" s="11">
        <v>12</v>
      </c>
      <c r="E105" s="12">
        <f t="shared" si="6"/>
        <v>78.75</v>
      </c>
    </row>
    <row r="106" spans="1:5" ht="12.75">
      <c r="A106" s="6" t="str">
        <f>Basis!A106</f>
        <v>LEX 1</v>
      </c>
      <c r="B106" s="8">
        <v>0</v>
      </c>
      <c r="C106" s="8">
        <v>0</v>
      </c>
      <c r="D106" s="11">
        <v>0</v>
      </c>
      <c r="E106" s="12">
        <f t="shared" si="6"/>
      </c>
    </row>
    <row r="107" spans="1:5" ht="12.75">
      <c r="A107" t="s">
        <v>20</v>
      </c>
      <c r="B107" s="11"/>
      <c r="C107" s="11"/>
      <c r="D107" s="11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4:E107"/>
  <sheetViews>
    <sheetView zoomScale="102" zoomScaleNormal="102" zoomScalePageLayoutView="0" workbookViewId="0" topLeftCell="A1">
      <selection activeCell="B102" sqref="B102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10</v>
      </c>
      <c r="C7" s="8">
        <v>2209</v>
      </c>
      <c r="D7" s="11">
        <v>12</v>
      </c>
      <c r="E7" s="12">
        <f>IF(OR(C7="",C7=0),"",C7/D7)</f>
        <v>184.08333333333334</v>
      </c>
    </row>
    <row r="8" spans="1:5" ht="12.75">
      <c r="A8" s="6" t="str">
        <f>Basis!A8</f>
        <v>DA  1</v>
      </c>
      <c r="B8" s="8">
        <v>5</v>
      </c>
      <c r="C8" s="8">
        <v>1955</v>
      </c>
      <c r="D8" s="11">
        <v>12</v>
      </c>
      <c r="E8" s="12">
        <f aca="true" t="shared" si="0" ref="E8:E16">IF(OR(C8="",C8=0),"",C8/D8)</f>
        <v>162.91666666666666</v>
      </c>
    </row>
    <row r="9" spans="1:5" ht="12.75">
      <c r="A9" s="6" t="str">
        <f>Basis!A9</f>
        <v>SID 1</v>
      </c>
      <c r="B9" s="8">
        <v>1</v>
      </c>
      <c r="C9" s="8">
        <v>1889</v>
      </c>
      <c r="D9" s="11">
        <v>12</v>
      </c>
      <c r="E9" s="12">
        <f t="shared" si="0"/>
        <v>157.41666666666666</v>
      </c>
    </row>
    <row r="10" spans="1:5" ht="12.75">
      <c r="A10" s="6" t="str">
        <f>Basis!A10</f>
        <v>TCH 1</v>
      </c>
      <c r="B10" s="8">
        <v>9</v>
      </c>
      <c r="C10" s="8">
        <v>2089</v>
      </c>
      <c r="D10" s="11">
        <v>12</v>
      </c>
      <c r="E10" s="12">
        <f t="shared" si="0"/>
        <v>174.08333333333334</v>
      </c>
    </row>
    <row r="11" spans="1:5" ht="12.75">
      <c r="A11" s="6" t="str">
        <f>Basis!A11</f>
        <v>HOL 1</v>
      </c>
      <c r="B11" s="8">
        <v>8</v>
      </c>
      <c r="C11" s="8">
        <v>2074</v>
      </c>
      <c r="D11" s="11">
        <v>12</v>
      </c>
      <c r="E11" s="12">
        <f t="shared" si="0"/>
        <v>172.83333333333334</v>
      </c>
    </row>
    <row r="12" spans="1:5" ht="12.75">
      <c r="A12" s="6" t="str">
        <f>Basis!A12</f>
        <v>AIR 1</v>
      </c>
      <c r="B12" s="8">
        <v>7</v>
      </c>
      <c r="C12" s="8">
        <v>2038</v>
      </c>
      <c r="D12" s="11">
        <v>12</v>
      </c>
      <c r="E12" s="12">
        <f t="shared" si="0"/>
        <v>169.83333333333334</v>
      </c>
    </row>
    <row r="13" spans="1:5" ht="12.75">
      <c r="A13" s="6" t="str">
        <f>Basis!A13</f>
        <v>ALL 1</v>
      </c>
      <c r="B13" s="8">
        <v>6</v>
      </c>
      <c r="C13" s="8">
        <v>2035</v>
      </c>
      <c r="D13" s="11">
        <v>12</v>
      </c>
      <c r="E13" s="12">
        <f t="shared" si="0"/>
        <v>169.58333333333334</v>
      </c>
    </row>
    <row r="14" spans="1:5" ht="12.75">
      <c r="A14" s="6" t="str">
        <f>Basis!A14</f>
        <v>ESW 1</v>
      </c>
      <c r="B14" s="8">
        <v>4</v>
      </c>
      <c r="C14" s="8">
        <v>1949</v>
      </c>
      <c r="D14" s="11">
        <v>12</v>
      </c>
      <c r="E14" s="12">
        <f t="shared" si="0"/>
        <v>162.41666666666666</v>
      </c>
    </row>
    <row r="15" spans="1:5" ht="12.75">
      <c r="A15" s="6" t="str">
        <f>Basis!A15</f>
        <v>BVT 3</v>
      </c>
      <c r="B15" s="8">
        <v>2</v>
      </c>
      <c r="C15" s="8">
        <v>1930</v>
      </c>
      <c r="D15" s="11">
        <v>12</v>
      </c>
      <c r="E15" s="12">
        <f t="shared" si="0"/>
        <v>160.83333333333334</v>
      </c>
    </row>
    <row r="16" spans="1:5" ht="12.75">
      <c r="A16" s="6" t="str">
        <f>Basis!A16</f>
        <v>HHA 1</v>
      </c>
      <c r="B16" s="8">
        <v>3</v>
      </c>
      <c r="C16" s="8">
        <v>1946</v>
      </c>
      <c r="D16" s="11">
        <v>12</v>
      </c>
      <c r="E16" s="12">
        <f t="shared" si="0"/>
        <v>162.16666666666666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9</v>
      </c>
      <c r="C22" s="8">
        <v>2165</v>
      </c>
      <c r="D22" s="11">
        <v>12</v>
      </c>
      <c r="E22" s="12">
        <f>IF(OR(C22="",C22=0),"",C22/D22)</f>
        <v>180.41666666666666</v>
      </c>
    </row>
    <row r="23" spans="1:5" ht="12.75">
      <c r="A23" s="6" t="str">
        <f>Basis!A23</f>
        <v>BWV 3</v>
      </c>
      <c r="B23" s="8">
        <v>8</v>
      </c>
      <c r="C23" s="8">
        <v>2071</v>
      </c>
      <c r="D23" s="11">
        <v>12</v>
      </c>
      <c r="E23" s="12">
        <f aca="true" t="shared" si="1" ref="E23:E31">IF(OR(C23="",C23=0),"",C23/D23)</f>
        <v>172.58333333333334</v>
      </c>
    </row>
    <row r="24" spans="1:5" ht="12.75">
      <c r="A24" s="6" t="str">
        <f>Basis!A24</f>
        <v>BVT 2</v>
      </c>
      <c r="B24" s="8">
        <v>4</v>
      </c>
      <c r="C24" s="8">
        <v>2050</v>
      </c>
      <c r="D24" s="11">
        <v>12</v>
      </c>
      <c r="E24" s="12">
        <f t="shared" si="1"/>
        <v>170.83333333333334</v>
      </c>
    </row>
    <row r="25" spans="1:5" ht="12.75">
      <c r="A25" s="6" t="str">
        <f>Basis!A25</f>
        <v>P13 1</v>
      </c>
      <c r="B25" s="8">
        <v>5</v>
      </c>
      <c r="C25" s="8">
        <v>2055</v>
      </c>
      <c r="D25" s="11">
        <v>12</v>
      </c>
      <c r="E25" s="12">
        <f t="shared" si="1"/>
        <v>171.25</v>
      </c>
    </row>
    <row r="26" spans="1:5" ht="12.75">
      <c r="A26" s="6" t="str">
        <f>Basis!A26</f>
        <v>JH  1</v>
      </c>
      <c r="B26" s="8">
        <v>7</v>
      </c>
      <c r="C26" s="8">
        <v>2068</v>
      </c>
      <c r="D26" s="11">
        <v>12</v>
      </c>
      <c r="E26" s="12">
        <f t="shared" si="1"/>
        <v>172.33333333333334</v>
      </c>
    </row>
    <row r="27" spans="1:5" ht="12.75">
      <c r="A27" s="6" t="str">
        <f>Basis!A27</f>
        <v>WLW 1</v>
      </c>
      <c r="B27" s="8">
        <v>2</v>
      </c>
      <c r="C27" s="8">
        <v>1891</v>
      </c>
      <c r="D27" s="11">
        <v>12</v>
      </c>
      <c r="E27" s="12">
        <f t="shared" si="1"/>
        <v>157.58333333333334</v>
      </c>
    </row>
    <row r="28" spans="1:5" ht="12.75">
      <c r="A28" s="6" t="str">
        <f>Basis!A28</f>
        <v>HHA 2</v>
      </c>
      <c r="B28" s="8">
        <v>3</v>
      </c>
      <c r="C28" s="8">
        <v>1997</v>
      </c>
      <c r="D28" s="11">
        <v>12</v>
      </c>
      <c r="E28" s="12">
        <f t="shared" si="1"/>
        <v>166.41666666666666</v>
      </c>
    </row>
    <row r="29" spans="1:5" ht="12.75">
      <c r="A29" s="6" t="str">
        <f>Basis!A29</f>
        <v>EG  1</v>
      </c>
      <c r="B29" s="8">
        <v>6</v>
      </c>
      <c r="C29" s="8">
        <v>2065</v>
      </c>
      <c r="D29" s="11">
        <v>12</v>
      </c>
      <c r="E29" s="12">
        <f t="shared" si="1"/>
        <v>172.08333333333334</v>
      </c>
    </row>
    <row r="30" spans="1:5" ht="12.75">
      <c r="A30" s="6" t="str">
        <f>Basis!A30</f>
        <v>VEH 2</v>
      </c>
      <c r="B30" s="8">
        <v>10</v>
      </c>
      <c r="C30" s="8">
        <v>2223</v>
      </c>
      <c r="D30" s="11">
        <v>12</v>
      </c>
      <c r="E30" s="12">
        <f t="shared" si="1"/>
        <v>185.25</v>
      </c>
    </row>
    <row r="31" spans="1:5" ht="12.75">
      <c r="A31" s="6" t="str">
        <f>Basis!A31</f>
        <v>VOF 3</v>
      </c>
      <c r="B31" s="8">
        <v>1</v>
      </c>
      <c r="C31" s="8">
        <v>1438</v>
      </c>
      <c r="D31" s="11">
        <v>9</v>
      </c>
      <c r="E31" s="12">
        <f t="shared" si="1"/>
        <v>159.77777777777777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3.5</v>
      </c>
      <c r="C37" s="8">
        <v>2012</v>
      </c>
      <c r="D37" s="11">
        <v>12</v>
      </c>
      <c r="E37" s="12">
        <f>IF(OR(C37="",C37=0),"",C37/D37)</f>
        <v>167.66666666666666</v>
      </c>
    </row>
    <row r="38" spans="1:5" ht="12.75">
      <c r="A38" s="6" t="str">
        <f>Basis!A38</f>
        <v>HFT 1</v>
      </c>
      <c r="B38" s="8">
        <v>7</v>
      </c>
      <c r="C38" s="8">
        <v>2075</v>
      </c>
      <c r="D38" s="11">
        <v>12</v>
      </c>
      <c r="E38" s="12">
        <f aca="true" t="shared" si="2" ref="E38:E46">IF(OR(C38="",C38=0),"",C38/D38)</f>
        <v>172.91666666666666</v>
      </c>
    </row>
    <row r="39" spans="1:5" ht="12.75">
      <c r="A39" s="6" t="str">
        <f>Basis!A39</f>
        <v>HAS 4</v>
      </c>
      <c r="B39" s="8">
        <v>5</v>
      </c>
      <c r="C39" s="8">
        <v>2056</v>
      </c>
      <c r="D39" s="11">
        <v>12</v>
      </c>
      <c r="E39" s="12">
        <f t="shared" si="2"/>
        <v>171.33333333333334</v>
      </c>
    </row>
    <row r="40" spans="1:5" ht="12.75">
      <c r="A40" s="6" t="str">
        <f>Basis!A40</f>
        <v>HHA 3</v>
      </c>
      <c r="B40" s="8">
        <v>9</v>
      </c>
      <c r="C40" s="8">
        <v>2166</v>
      </c>
      <c r="D40" s="11">
        <v>12</v>
      </c>
      <c r="E40" s="12">
        <f t="shared" si="2"/>
        <v>180.5</v>
      </c>
    </row>
    <row r="41" spans="1:5" ht="12.75">
      <c r="A41" s="6" t="str">
        <f>Basis!A41</f>
        <v>P11 1</v>
      </c>
      <c r="B41" s="8">
        <v>8</v>
      </c>
      <c r="C41" s="8">
        <v>2081</v>
      </c>
      <c r="D41" s="11">
        <v>12</v>
      </c>
      <c r="E41" s="12">
        <f t="shared" si="2"/>
        <v>173.41666666666666</v>
      </c>
    </row>
    <row r="42" spans="1:5" ht="12.75">
      <c r="A42" s="6" t="str">
        <f>Basis!A42</f>
        <v>AST 1</v>
      </c>
      <c r="B42" s="8">
        <v>1</v>
      </c>
      <c r="C42" s="8">
        <v>1898</v>
      </c>
      <c r="D42" s="11">
        <v>12</v>
      </c>
      <c r="E42" s="12">
        <f t="shared" si="2"/>
        <v>158.16666666666666</v>
      </c>
    </row>
    <row r="43" spans="1:5" ht="12.75">
      <c r="A43" s="6" t="str">
        <f>Basis!A43</f>
        <v>ED  3</v>
      </c>
      <c r="B43" s="8">
        <v>3.5</v>
      </c>
      <c r="C43" s="8">
        <v>2012</v>
      </c>
      <c r="D43" s="11">
        <v>12</v>
      </c>
      <c r="E43" s="12">
        <f t="shared" si="2"/>
        <v>167.66666666666666</v>
      </c>
    </row>
    <row r="44" spans="1:5" ht="12.75">
      <c r="A44" s="6" t="str">
        <f>Basis!A44</f>
        <v>LSV 3</v>
      </c>
      <c r="B44" s="8">
        <v>2</v>
      </c>
      <c r="C44" s="8">
        <v>1964</v>
      </c>
      <c r="D44" s="11">
        <v>12</v>
      </c>
      <c r="E44" s="12">
        <f t="shared" si="2"/>
        <v>163.66666666666666</v>
      </c>
    </row>
    <row r="45" spans="1:5" ht="12.75">
      <c r="A45" s="6" t="str">
        <f>Basis!A45</f>
        <v>P2  3</v>
      </c>
      <c r="B45" s="8">
        <v>10</v>
      </c>
      <c r="C45" s="8">
        <v>2171</v>
      </c>
      <c r="D45" s="11">
        <v>12</v>
      </c>
      <c r="E45" s="12">
        <f t="shared" si="2"/>
        <v>180.91666666666666</v>
      </c>
    </row>
    <row r="46" spans="1:5" ht="12.75">
      <c r="A46" s="6" t="str">
        <f>Basis!A46</f>
        <v>HLA 1</v>
      </c>
      <c r="B46" s="8">
        <v>6</v>
      </c>
      <c r="C46" s="8">
        <v>2065</v>
      </c>
      <c r="D46" s="11">
        <v>12</v>
      </c>
      <c r="E46" s="12">
        <f t="shared" si="2"/>
        <v>172.08333333333334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5</v>
      </c>
      <c r="C52" s="8">
        <v>1824</v>
      </c>
      <c r="D52" s="11">
        <v>12</v>
      </c>
      <c r="E52" s="12">
        <f>IF(OR(C52="",C52=0),"",C52/D52)</f>
        <v>152</v>
      </c>
    </row>
    <row r="53" spans="1:5" ht="12.75">
      <c r="A53" s="6" t="str">
        <f>Basis!A53</f>
        <v>ED  5</v>
      </c>
      <c r="B53" s="8">
        <v>8</v>
      </c>
      <c r="C53" s="8">
        <v>1899</v>
      </c>
      <c r="D53" s="11">
        <v>12</v>
      </c>
      <c r="E53" s="12">
        <f aca="true" t="shared" si="3" ref="E53:E61">IF(OR(C53="",C53=0),"",C53/D53)</f>
        <v>158.25</v>
      </c>
    </row>
    <row r="54" spans="1:5" ht="12.75">
      <c r="A54" s="6" t="str">
        <f>Basis!A54</f>
        <v>HVB 2</v>
      </c>
      <c r="B54" s="8">
        <v>3.5</v>
      </c>
      <c r="C54" s="8">
        <v>1816</v>
      </c>
      <c r="D54" s="11">
        <v>12</v>
      </c>
      <c r="E54" s="12">
        <f t="shared" si="3"/>
        <v>151.33333333333334</v>
      </c>
    </row>
    <row r="55" spans="1:5" ht="12.75">
      <c r="A55" s="6" t="str">
        <f>Basis!A55</f>
        <v>BWV 7</v>
      </c>
      <c r="B55" s="8">
        <v>6</v>
      </c>
      <c r="C55" s="8">
        <v>1826</v>
      </c>
      <c r="D55" s="11">
        <v>12</v>
      </c>
      <c r="E55" s="12">
        <f t="shared" si="3"/>
        <v>152.16666666666666</v>
      </c>
    </row>
    <row r="56" spans="1:5" ht="12.75">
      <c r="A56" s="6" t="str">
        <f>Basis!A56</f>
        <v>EON 2</v>
      </c>
      <c r="B56" s="8">
        <v>7</v>
      </c>
      <c r="C56" s="8">
        <v>1851</v>
      </c>
      <c r="D56" s="11">
        <v>12</v>
      </c>
      <c r="E56" s="12">
        <f t="shared" si="3"/>
        <v>154.25</v>
      </c>
    </row>
    <row r="57" spans="1:5" ht="12.75">
      <c r="A57" s="6" t="str">
        <f>Basis!A57</f>
        <v>MON 1</v>
      </c>
      <c r="B57" s="8">
        <v>9</v>
      </c>
      <c r="C57" s="8">
        <v>1902</v>
      </c>
      <c r="D57" s="11">
        <v>12</v>
      </c>
      <c r="E57" s="12">
        <f t="shared" si="3"/>
        <v>158.5</v>
      </c>
    </row>
    <row r="58" spans="1:5" ht="12.75">
      <c r="A58" s="6" t="str">
        <f>Basis!A58</f>
        <v>HAS 10</v>
      </c>
      <c r="B58" s="8">
        <v>3.5</v>
      </c>
      <c r="C58" s="8">
        <v>1816</v>
      </c>
      <c r="D58" s="11">
        <v>12</v>
      </c>
      <c r="E58" s="12">
        <f t="shared" si="3"/>
        <v>151.33333333333334</v>
      </c>
    </row>
    <row r="59" spans="1:5" ht="12.75">
      <c r="A59" s="6" t="str">
        <f>Basis!A59</f>
        <v>JH  3</v>
      </c>
      <c r="B59" s="8">
        <v>1</v>
      </c>
      <c r="C59" s="8">
        <v>1694</v>
      </c>
      <c r="D59" s="11">
        <v>12</v>
      </c>
      <c r="E59" s="12">
        <f t="shared" si="3"/>
        <v>141.16666666666666</v>
      </c>
    </row>
    <row r="60" spans="1:5" ht="12.75">
      <c r="A60" s="6" t="str">
        <f>Basis!A60</f>
        <v>KRV 1</v>
      </c>
      <c r="B60" s="8">
        <v>2</v>
      </c>
      <c r="C60" s="8">
        <v>1702</v>
      </c>
      <c r="D60" s="11">
        <v>12</v>
      </c>
      <c r="E60" s="12">
        <f t="shared" si="3"/>
        <v>141.83333333333334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6</v>
      </c>
      <c r="C67" s="8">
        <v>1827</v>
      </c>
      <c r="D67" s="11">
        <v>12</v>
      </c>
      <c r="E67" s="12">
        <f>IF(OR(C67="",C67=0),"",C67/D67)</f>
        <v>152.25</v>
      </c>
    </row>
    <row r="68" spans="1:5" ht="12.75">
      <c r="A68" s="6" t="str">
        <f>Basis!A68</f>
        <v>DRG 4</v>
      </c>
      <c r="B68" s="8">
        <v>7</v>
      </c>
      <c r="C68" s="8">
        <v>1905</v>
      </c>
      <c r="D68" s="11">
        <v>12</v>
      </c>
      <c r="E68" s="12">
        <f aca="true" t="shared" si="4" ref="E68:E76">IF(OR(C68="",C68=0),"",C68/D68)</f>
        <v>158.75</v>
      </c>
    </row>
    <row r="69" spans="1:5" ht="12.75">
      <c r="A69" s="6" t="str">
        <f>Basis!A69</f>
        <v>BAC 1</v>
      </c>
      <c r="B69" s="8">
        <v>8</v>
      </c>
      <c r="C69" s="8">
        <v>1948</v>
      </c>
      <c r="D69" s="11">
        <v>12</v>
      </c>
      <c r="E69" s="12">
        <f t="shared" si="4"/>
        <v>162.33333333333334</v>
      </c>
    </row>
    <row r="70" spans="1:5" ht="12.75">
      <c r="A70" s="6" t="str">
        <f>Basis!A70</f>
        <v>HHA 5</v>
      </c>
      <c r="B70" s="8">
        <v>4</v>
      </c>
      <c r="C70" s="8">
        <v>1701</v>
      </c>
      <c r="D70" s="11">
        <v>12</v>
      </c>
      <c r="E70" s="12">
        <f t="shared" si="4"/>
        <v>141.75</v>
      </c>
    </row>
    <row r="71" spans="1:5" ht="12.75">
      <c r="A71" s="6" t="str">
        <f>Basis!A71</f>
        <v>HLA 3</v>
      </c>
      <c r="B71" s="8">
        <v>5</v>
      </c>
      <c r="C71" s="8">
        <v>1782</v>
      </c>
      <c r="D71" s="11">
        <v>12</v>
      </c>
      <c r="E71" s="12">
        <f t="shared" si="4"/>
        <v>148.5</v>
      </c>
    </row>
    <row r="72" spans="1:5" ht="12.75">
      <c r="A72" s="6" t="str">
        <f>Basis!A72</f>
        <v>VTG 1</v>
      </c>
      <c r="B72" s="8">
        <v>1</v>
      </c>
      <c r="C72" s="8">
        <v>1314</v>
      </c>
      <c r="D72" s="11">
        <v>9</v>
      </c>
      <c r="E72" s="12">
        <f t="shared" si="4"/>
        <v>146</v>
      </c>
    </row>
    <row r="73" spans="1:5" ht="12.75">
      <c r="A73" s="6" t="str">
        <f>Basis!A73</f>
        <v>HVB 3</v>
      </c>
      <c r="B73" s="8">
        <v>2</v>
      </c>
      <c r="C73" s="8">
        <v>1387</v>
      </c>
      <c r="D73" s="11">
        <v>9</v>
      </c>
      <c r="E73" s="12">
        <f t="shared" si="4"/>
        <v>154.11111111111111</v>
      </c>
    </row>
    <row r="74" spans="1:5" ht="12.75">
      <c r="A74" s="6" t="str">
        <f>Basis!A74</f>
        <v>HAS 13</v>
      </c>
      <c r="B74" s="8">
        <v>3</v>
      </c>
      <c r="C74" s="8">
        <v>1562</v>
      </c>
      <c r="D74" s="11">
        <v>12</v>
      </c>
      <c r="E74" s="12">
        <f t="shared" si="4"/>
        <v>130.16666666666666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1921</v>
      </c>
      <c r="D82" s="11">
        <v>12</v>
      </c>
      <c r="E82" s="12">
        <f>IF(OR(C82="",C82=0),"",C82/D82)</f>
        <v>160.08333333333334</v>
      </c>
    </row>
    <row r="83" spans="1:5" ht="12.75">
      <c r="A83" s="6" t="str">
        <f>Basis!A83</f>
        <v>SID 8</v>
      </c>
      <c r="B83" s="8">
        <v>8</v>
      </c>
      <c r="C83" s="8">
        <v>1848</v>
      </c>
      <c r="D83" s="11">
        <v>12</v>
      </c>
      <c r="E83" s="12">
        <f aca="true" t="shared" si="5" ref="E83:E91">IF(OR(C83="",C83=0),"",C83/D83)</f>
        <v>154</v>
      </c>
    </row>
    <row r="84" spans="1:5" ht="12.75">
      <c r="A84" s="6" t="str">
        <f>Basis!A84</f>
        <v>HHA 6</v>
      </c>
      <c r="B84" s="8">
        <v>5</v>
      </c>
      <c r="C84" s="8">
        <v>1613</v>
      </c>
      <c r="D84" s="11">
        <v>12</v>
      </c>
      <c r="E84" s="12">
        <f t="shared" si="5"/>
        <v>134.41666666666666</v>
      </c>
    </row>
    <row r="85" spans="1:5" ht="12.75">
      <c r="A85" s="6" t="str">
        <f>Basis!A85</f>
        <v>DKY 2</v>
      </c>
      <c r="B85" s="8">
        <v>3</v>
      </c>
      <c r="C85" s="8">
        <v>1588</v>
      </c>
      <c r="D85" s="11">
        <v>12</v>
      </c>
      <c r="E85" s="12">
        <f t="shared" si="5"/>
        <v>132.33333333333334</v>
      </c>
    </row>
    <row r="86" spans="1:5" ht="12.75">
      <c r="A86" s="6" t="str">
        <f>Basis!A86</f>
        <v>AST 4</v>
      </c>
      <c r="B86" s="8">
        <v>4</v>
      </c>
      <c r="C86" s="8">
        <v>1610</v>
      </c>
      <c r="D86" s="11">
        <v>12</v>
      </c>
      <c r="E86" s="12">
        <f t="shared" si="5"/>
        <v>134.16666666666666</v>
      </c>
    </row>
    <row r="87" spans="1:5" ht="12.75">
      <c r="A87" s="6" t="str">
        <f>Basis!A87</f>
        <v>TK  2</v>
      </c>
      <c r="B87" s="8">
        <v>6</v>
      </c>
      <c r="C87" s="8">
        <v>1714</v>
      </c>
      <c r="D87" s="11">
        <v>12</v>
      </c>
      <c r="E87" s="12">
        <f t="shared" si="5"/>
        <v>142.83333333333334</v>
      </c>
    </row>
    <row r="88" spans="1:5" ht="12.75">
      <c r="A88" s="6" t="str">
        <f>Basis!A88</f>
        <v>OIL 4</v>
      </c>
      <c r="B88" s="8">
        <v>7</v>
      </c>
      <c r="C88" s="8">
        <v>1801</v>
      </c>
      <c r="D88" s="11">
        <v>12</v>
      </c>
      <c r="E88" s="12">
        <f t="shared" si="5"/>
        <v>150.08333333333334</v>
      </c>
    </row>
    <row r="89" spans="1:5" ht="12.75">
      <c r="A89" s="6" t="str">
        <f>Basis!A89</f>
        <v>LEX 2</v>
      </c>
      <c r="B89" s="8">
        <v>2</v>
      </c>
      <c r="C89" s="8">
        <v>1543</v>
      </c>
      <c r="D89" s="11">
        <v>12</v>
      </c>
      <c r="E89" s="12">
        <f t="shared" si="5"/>
        <v>128.58333333333334</v>
      </c>
    </row>
    <row r="90" spans="1:5" ht="12.75">
      <c r="A90" s="6" t="str">
        <f>Basis!A90</f>
        <v>CIT 2</v>
      </c>
      <c r="B90" s="8">
        <v>1</v>
      </c>
      <c r="C90" s="8">
        <v>1515</v>
      </c>
      <c r="D90" s="11">
        <v>12</v>
      </c>
      <c r="E90" s="12">
        <f t="shared" si="5"/>
        <v>126.25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10</v>
      </c>
      <c r="C97" s="8">
        <v>1864</v>
      </c>
      <c r="D97" s="11">
        <v>12</v>
      </c>
      <c r="E97" s="12">
        <f>IF(OR(C97="",C97=0),"",C97/D97)</f>
        <v>155.33333333333334</v>
      </c>
    </row>
    <row r="98" spans="1:5" ht="12.75">
      <c r="A98" s="6" t="str">
        <f>Basis!A98</f>
        <v>HVB 4</v>
      </c>
      <c r="B98" s="8">
        <v>6.5</v>
      </c>
      <c r="C98" s="8">
        <v>1748</v>
      </c>
      <c r="D98" s="11">
        <v>12</v>
      </c>
      <c r="E98" s="12">
        <f aca="true" t="shared" si="6" ref="E98:E106">IF(OR(C98="",C98=0),"",C98/D98)</f>
        <v>145.66666666666666</v>
      </c>
    </row>
    <row r="99" spans="1:5" ht="12.75">
      <c r="A99" s="6" t="str">
        <f>Basis!A99</f>
        <v>TA  1</v>
      </c>
      <c r="B99" s="8">
        <v>9</v>
      </c>
      <c r="C99" s="8">
        <v>1797</v>
      </c>
      <c r="D99" s="11">
        <v>12</v>
      </c>
      <c r="E99" s="12">
        <f t="shared" si="6"/>
        <v>149.75</v>
      </c>
    </row>
    <row r="100" spans="1:5" ht="12.75">
      <c r="A100" s="6" t="str">
        <f>Basis!A100</f>
        <v>G+J 4</v>
      </c>
      <c r="B100" s="8">
        <v>6.5</v>
      </c>
      <c r="C100" s="8">
        <v>1748</v>
      </c>
      <c r="D100" s="11">
        <v>12</v>
      </c>
      <c r="E100" s="12">
        <f t="shared" si="6"/>
        <v>145.66666666666666</v>
      </c>
    </row>
    <row r="101" spans="1:5" ht="12.75">
      <c r="A101" s="6" t="str">
        <f>Basis!A101</f>
        <v>GG  1</v>
      </c>
      <c r="B101" s="8">
        <v>4</v>
      </c>
      <c r="C101" s="8">
        <v>1637</v>
      </c>
      <c r="D101" s="11">
        <v>12</v>
      </c>
      <c r="E101" s="12">
        <f t="shared" si="6"/>
        <v>136.41666666666666</v>
      </c>
    </row>
    <row r="102" spans="1:5" ht="12.75">
      <c r="A102" s="6" t="str">
        <f>Basis!A102</f>
        <v>HHA 7</v>
      </c>
      <c r="B102" s="8">
        <v>3</v>
      </c>
      <c r="C102" s="8">
        <v>1584</v>
      </c>
      <c r="D102" s="11">
        <v>12</v>
      </c>
      <c r="E102" s="12">
        <f t="shared" si="6"/>
        <v>132</v>
      </c>
    </row>
    <row r="103" spans="1:5" ht="12.75">
      <c r="A103" s="6" t="str">
        <f>Basis!A103</f>
        <v>ESW 4</v>
      </c>
      <c r="B103" s="8">
        <v>8</v>
      </c>
      <c r="C103" s="8">
        <v>1761</v>
      </c>
      <c r="D103" s="11">
        <v>12</v>
      </c>
      <c r="E103" s="12">
        <f t="shared" si="6"/>
        <v>146.75</v>
      </c>
    </row>
    <row r="104" spans="1:5" ht="12.75">
      <c r="A104" s="6" t="str">
        <f>Basis!A104</f>
        <v>SGS 4</v>
      </c>
      <c r="B104" s="8">
        <v>5</v>
      </c>
      <c r="C104" s="8">
        <v>1709</v>
      </c>
      <c r="D104" s="11">
        <v>12</v>
      </c>
      <c r="E104" s="12">
        <f t="shared" si="6"/>
        <v>142.41666666666666</v>
      </c>
    </row>
    <row r="105" spans="1:5" ht="12.75">
      <c r="A105" s="6" t="str">
        <f>Basis!A105</f>
        <v>DRG 5</v>
      </c>
      <c r="B105" s="8">
        <v>1</v>
      </c>
      <c r="C105" s="8">
        <v>977</v>
      </c>
      <c r="D105" s="11">
        <v>9</v>
      </c>
      <c r="E105" s="12">
        <f t="shared" si="6"/>
        <v>108.55555555555556</v>
      </c>
    </row>
    <row r="106" spans="1:5" ht="12.75">
      <c r="A106" s="6" t="str">
        <f>Basis!A106</f>
        <v>LEX 1</v>
      </c>
      <c r="B106" s="8">
        <v>2</v>
      </c>
      <c r="C106" s="8">
        <v>1440</v>
      </c>
      <c r="D106" s="11">
        <v>12</v>
      </c>
      <c r="E106" s="12">
        <f t="shared" si="6"/>
        <v>120</v>
      </c>
    </row>
    <row r="107" spans="1:5" ht="12.75">
      <c r="A107" t="s">
        <v>20</v>
      </c>
      <c r="B107" s="11"/>
      <c r="C107" s="11"/>
      <c r="D107" s="11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4:E107"/>
  <sheetViews>
    <sheetView zoomScale="102" zoomScaleNormal="102" zoomScalePageLayoutView="0" workbookViewId="0" topLeftCell="A55">
      <selection activeCell="C103" sqref="C103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7</v>
      </c>
      <c r="C7" s="8">
        <v>2243</v>
      </c>
      <c r="D7" s="11">
        <v>12</v>
      </c>
      <c r="E7" s="12">
        <f>IF(OR(C7="",C7=0),"",C7/D7)</f>
        <v>186.91666666666666</v>
      </c>
    </row>
    <row r="8" spans="1:5" ht="12.75">
      <c r="A8" s="6" t="str">
        <f>Basis!A8</f>
        <v>DA  1</v>
      </c>
      <c r="B8" s="8">
        <v>9</v>
      </c>
      <c r="C8" s="8">
        <v>2442</v>
      </c>
      <c r="D8" s="11">
        <v>12</v>
      </c>
      <c r="E8" s="12">
        <f aca="true" t="shared" si="0" ref="E8:E16">IF(OR(C8="",C8=0),"",C8/D8)</f>
        <v>203.5</v>
      </c>
    </row>
    <row r="9" spans="1:5" ht="12.75">
      <c r="A9" s="6" t="str">
        <f>Basis!A9</f>
        <v>SID 1</v>
      </c>
      <c r="B9" s="8">
        <v>2</v>
      </c>
      <c r="C9" s="8">
        <v>2038</v>
      </c>
      <c r="D9" s="11">
        <v>12</v>
      </c>
      <c r="E9" s="12">
        <f t="shared" si="0"/>
        <v>169.83333333333334</v>
      </c>
    </row>
    <row r="10" spans="1:5" ht="12.75">
      <c r="A10" s="6" t="str">
        <f>Basis!A10</f>
        <v>TCH 1</v>
      </c>
      <c r="B10" s="8">
        <v>10</v>
      </c>
      <c r="C10" s="8">
        <v>2545</v>
      </c>
      <c r="D10" s="11">
        <v>12</v>
      </c>
      <c r="E10" s="12">
        <f t="shared" si="0"/>
        <v>212.08333333333334</v>
      </c>
    </row>
    <row r="11" spans="1:5" ht="12.75">
      <c r="A11" s="6" t="str">
        <f>Basis!A11</f>
        <v>HOL 1</v>
      </c>
      <c r="B11" s="8">
        <v>3</v>
      </c>
      <c r="C11" s="8">
        <v>2118</v>
      </c>
      <c r="D11" s="11">
        <v>12</v>
      </c>
      <c r="E11" s="12">
        <f t="shared" si="0"/>
        <v>176.5</v>
      </c>
    </row>
    <row r="12" spans="1:5" ht="12.75">
      <c r="A12" s="6" t="str">
        <f>Basis!A12</f>
        <v>AIR 1</v>
      </c>
      <c r="B12" s="8">
        <v>4</v>
      </c>
      <c r="C12" s="8">
        <v>2189</v>
      </c>
      <c r="D12" s="11">
        <v>12</v>
      </c>
      <c r="E12" s="12">
        <f t="shared" si="0"/>
        <v>182.41666666666666</v>
      </c>
    </row>
    <row r="13" spans="1:5" ht="12.75">
      <c r="A13" s="6" t="str">
        <f>Basis!A13</f>
        <v>ALL 1</v>
      </c>
      <c r="B13" s="8">
        <v>6</v>
      </c>
      <c r="C13" s="8">
        <v>2232</v>
      </c>
      <c r="D13" s="11">
        <v>12</v>
      </c>
      <c r="E13" s="12">
        <f t="shared" si="0"/>
        <v>186</v>
      </c>
    </row>
    <row r="14" spans="1:5" ht="12.75">
      <c r="A14" s="6" t="str">
        <f>Basis!A14</f>
        <v>ESW 1</v>
      </c>
      <c r="B14" s="8">
        <v>5</v>
      </c>
      <c r="C14" s="8">
        <v>2193</v>
      </c>
      <c r="D14" s="11">
        <v>12</v>
      </c>
      <c r="E14" s="12">
        <f t="shared" si="0"/>
        <v>182.75</v>
      </c>
    </row>
    <row r="15" spans="1:5" ht="12.75">
      <c r="A15" s="6" t="str">
        <f>Basis!A15</f>
        <v>BVT 3</v>
      </c>
      <c r="B15" s="8">
        <v>1</v>
      </c>
      <c r="C15" s="8">
        <v>2027</v>
      </c>
      <c r="D15" s="11">
        <v>12</v>
      </c>
      <c r="E15" s="12">
        <f t="shared" si="0"/>
        <v>168.91666666666666</v>
      </c>
    </row>
    <row r="16" spans="1:5" ht="12.75">
      <c r="A16" s="6" t="str">
        <f>Basis!A16</f>
        <v>HHA 1</v>
      </c>
      <c r="B16" s="8">
        <v>8</v>
      </c>
      <c r="C16" s="8">
        <v>2267</v>
      </c>
      <c r="D16" s="11">
        <v>12</v>
      </c>
      <c r="E16" s="12">
        <f t="shared" si="0"/>
        <v>188.91666666666666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4</v>
      </c>
      <c r="C22" s="8">
        <v>1963</v>
      </c>
      <c r="D22" s="11">
        <v>12</v>
      </c>
      <c r="E22" s="12">
        <f>IF(OR(C22="",C22=0),"",C22/D22)</f>
        <v>163.58333333333334</v>
      </c>
    </row>
    <row r="23" spans="1:5" ht="12.75">
      <c r="A23" s="6" t="str">
        <f>Basis!A23</f>
        <v>BWV 3</v>
      </c>
      <c r="B23" s="8">
        <v>7</v>
      </c>
      <c r="C23" s="8">
        <v>2113</v>
      </c>
      <c r="D23" s="11">
        <v>12</v>
      </c>
      <c r="E23" s="12">
        <f aca="true" t="shared" si="1" ref="E23:E31">IF(OR(C23="",C23=0),"",C23/D23)</f>
        <v>176.08333333333334</v>
      </c>
    </row>
    <row r="24" spans="1:5" ht="12.75">
      <c r="A24" s="6" t="str">
        <f>Basis!A24</f>
        <v>BVT 2</v>
      </c>
      <c r="B24" s="8">
        <v>8</v>
      </c>
      <c r="C24" s="8">
        <v>2147</v>
      </c>
      <c r="D24" s="11">
        <v>12</v>
      </c>
      <c r="E24" s="12">
        <f t="shared" si="1"/>
        <v>178.91666666666666</v>
      </c>
    </row>
    <row r="25" spans="1:5" ht="12.75">
      <c r="A25" s="6" t="str">
        <f>Basis!A25</f>
        <v>P13 1</v>
      </c>
      <c r="B25" s="8">
        <v>1</v>
      </c>
      <c r="C25" s="8">
        <v>1793</v>
      </c>
      <c r="D25" s="11">
        <v>12</v>
      </c>
      <c r="E25" s="12">
        <f t="shared" si="1"/>
        <v>149.41666666666666</v>
      </c>
    </row>
    <row r="26" spans="1:5" ht="12.75">
      <c r="A26" s="6" t="str">
        <f>Basis!A26</f>
        <v>JH  1</v>
      </c>
      <c r="B26" s="8">
        <v>3</v>
      </c>
      <c r="C26" s="8">
        <v>1962</v>
      </c>
      <c r="D26" s="11">
        <v>12</v>
      </c>
      <c r="E26" s="12">
        <f t="shared" si="1"/>
        <v>163.5</v>
      </c>
    </row>
    <row r="27" spans="1:5" ht="12.75">
      <c r="A27" s="6" t="str">
        <f>Basis!A27</f>
        <v>WLW 1</v>
      </c>
      <c r="B27" s="8">
        <v>5</v>
      </c>
      <c r="C27" s="8">
        <v>2065</v>
      </c>
      <c r="D27" s="11">
        <v>12</v>
      </c>
      <c r="E27" s="12">
        <f t="shared" si="1"/>
        <v>172.08333333333334</v>
      </c>
    </row>
    <row r="28" spans="1:5" ht="12.75">
      <c r="A28" s="6" t="str">
        <f>Basis!A28</f>
        <v>HHA 2</v>
      </c>
      <c r="B28" s="8">
        <v>10</v>
      </c>
      <c r="C28" s="8">
        <v>2218</v>
      </c>
      <c r="D28" s="11">
        <v>12</v>
      </c>
      <c r="E28" s="12">
        <f t="shared" si="1"/>
        <v>184.83333333333334</v>
      </c>
    </row>
    <row r="29" spans="1:5" ht="12.75">
      <c r="A29" s="6" t="str">
        <f>Basis!A29</f>
        <v>EG  1</v>
      </c>
      <c r="B29" s="8">
        <v>9</v>
      </c>
      <c r="C29" s="8">
        <v>2171</v>
      </c>
      <c r="D29" s="11">
        <v>12</v>
      </c>
      <c r="E29" s="12">
        <f t="shared" si="1"/>
        <v>180.91666666666666</v>
      </c>
    </row>
    <row r="30" spans="1:5" ht="12.75">
      <c r="A30" s="6" t="str">
        <f>Basis!A30</f>
        <v>VEH 2</v>
      </c>
      <c r="B30" s="8">
        <v>6</v>
      </c>
      <c r="C30" s="8">
        <v>2095</v>
      </c>
      <c r="D30" s="11">
        <v>12</v>
      </c>
      <c r="E30" s="12">
        <f t="shared" si="1"/>
        <v>174.58333333333334</v>
      </c>
    </row>
    <row r="31" spans="1:5" ht="12.75">
      <c r="A31" s="6" t="str">
        <f>Basis!A31</f>
        <v>VOF 3</v>
      </c>
      <c r="B31" s="8">
        <v>2</v>
      </c>
      <c r="C31" s="8">
        <v>1916</v>
      </c>
      <c r="D31" s="11">
        <v>12</v>
      </c>
      <c r="E31" s="12">
        <f t="shared" si="1"/>
        <v>159.66666666666666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6</v>
      </c>
      <c r="C37" s="8">
        <v>1938</v>
      </c>
      <c r="D37" s="11">
        <v>12</v>
      </c>
      <c r="E37" s="12">
        <f>IF(OR(C37="",C37=0),"",C37/D37)</f>
        <v>161.5</v>
      </c>
    </row>
    <row r="38" spans="1:5" ht="12.75">
      <c r="A38" s="6" t="str">
        <f>Basis!A38</f>
        <v>HFT 1</v>
      </c>
      <c r="B38" s="8">
        <v>4</v>
      </c>
      <c r="C38" s="8">
        <v>1902</v>
      </c>
      <c r="D38" s="11">
        <v>12</v>
      </c>
      <c r="E38" s="12">
        <f aca="true" t="shared" si="2" ref="E38:E46">IF(OR(C38="",C38=0),"",C38/D38)</f>
        <v>158.5</v>
      </c>
    </row>
    <row r="39" spans="1:5" ht="12.75">
      <c r="A39" s="6" t="str">
        <f>Basis!A39</f>
        <v>HAS 4</v>
      </c>
      <c r="B39" s="8">
        <v>9</v>
      </c>
      <c r="C39" s="8">
        <v>2074</v>
      </c>
      <c r="D39" s="11">
        <v>12</v>
      </c>
      <c r="E39" s="12">
        <f t="shared" si="2"/>
        <v>172.83333333333334</v>
      </c>
    </row>
    <row r="40" spans="1:5" ht="12.75">
      <c r="A40" s="6" t="str">
        <f>Basis!A40</f>
        <v>HHA 3</v>
      </c>
      <c r="B40" s="8">
        <v>3</v>
      </c>
      <c r="C40" s="8">
        <v>1879</v>
      </c>
      <c r="D40" s="11">
        <v>12</v>
      </c>
      <c r="E40" s="12">
        <f t="shared" si="2"/>
        <v>156.58333333333334</v>
      </c>
    </row>
    <row r="41" spans="1:5" ht="12.75">
      <c r="A41" s="6" t="str">
        <f>Basis!A41</f>
        <v>P11 1</v>
      </c>
      <c r="B41" s="8">
        <v>7</v>
      </c>
      <c r="C41" s="8">
        <v>2001</v>
      </c>
      <c r="D41" s="11">
        <v>12</v>
      </c>
      <c r="E41" s="12">
        <f t="shared" si="2"/>
        <v>166.75</v>
      </c>
    </row>
    <row r="42" spans="1:5" ht="12.75">
      <c r="A42" s="6" t="str">
        <f>Basis!A42</f>
        <v>AST 1</v>
      </c>
      <c r="B42" s="8">
        <v>10</v>
      </c>
      <c r="C42" s="8">
        <v>2203</v>
      </c>
      <c r="D42" s="11">
        <v>12</v>
      </c>
      <c r="E42" s="12">
        <f t="shared" si="2"/>
        <v>183.58333333333334</v>
      </c>
    </row>
    <row r="43" spans="1:5" ht="12.75">
      <c r="A43" s="6" t="str">
        <f>Basis!A43</f>
        <v>ED  3</v>
      </c>
      <c r="B43" s="8">
        <v>5</v>
      </c>
      <c r="C43" s="8">
        <v>1906</v>
      </c>
      <c r="D43" s="11">
        <v>12</v>
      </c>
      <c r="E43" s="12">
        <f t="shared" si="2"/>
        <v>158.83333333333334</v>
      </c>
    </row>
    <row r="44" spans="1:5" ht="12.75">
      <c r="A44" s="6" t="str">
        <f>Basis!A44</f>
        <v>LSV 3</v>
      </c>
      <c r="B44" s="8">
        <v>1</v>
      </c>
      <c r="C44" s="8">
        <v>1693</v>
      </c>
      <c r="D44" s="11">
        <v>12</v>
      </c>
      <c r="E44" s="12">
        <f t="shared" si="2"/>
        <v>141.08333333333334</v>
      </c>
    </row>
    <row r="45" spans="1:5" ht="12.75">
      <c r="A45" s="6" t="str">
        <f>Basis!A45</f>
        <v>P2  3</v>
      </c>
      <c r="B45" s="8">
        <v>8</v>
      </c>
      <c r="C45" s="8">
        <v>2061</v>
      </c>
      <c r="D45" s="11">
        <v>12</v>
      </c>
      <c r="E45" s="12">
        <f t="shared" si="2"/>
        <v>171.75</v>
      </c>
    </row>
    <row r="46" spans="1:5" ht="12.75">
      <c r="A46" s="6" t="str">
        <f>Basis!A46</f>
        <v>HLA 1</v>
      </c>
      <c r="B46" s="8">
        <v>2</v>
      </c>
      <c r="C46" s="8">
        <v>1850</v>
      </c>
      <c r="D46" s="11">
        <v>12</v>
      </c>
      <c r="E46" s="12">
        <f t="shared" si="2"/>
        <v>154.16666666666666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8</v>
      </c>
      <c r="C52" s="8">
        <v>1941</v>
      </c>
      <c r="D52" s="11">
        <v>12</v>
      </c>
      <c r="E52" s="12">
        <f>IF(OR(C52="",C52=0),"",C52/D52)</f>
        <v>161.75</v>
      </c>
    </row>
    <row r="53" spans="1:5" ht="12.75">
      <c r="A53" s="6" t="str">
        <f>Basis!A53</f>
        <v>ED  5</v>
      </c>
      <c r="B53" s="8">
        <v>5</v>
      </c>
      <c r="C53" s="8">
        <v>1809</v>
      </c>
      <c r="D53" s="11">
        <v>12</v>
      </c>
      <c r="E53" s="12">
        <f aca="true" t="shared" si="3" ref="E53:E61">IF(OR(C53="",C53=0),"",C53/D53)</f>
        <v>150.75</v>
      </c>
    </row>
    <row r="54" spans="1:5" ht="12.75">
      <c r="A54" s="6" t="str">
        <f>Basis!A54</f>
        <v>HVB 2</v>
      </c>
      <c r="B54" s="8">
        <v>7</v>
      </c>
      <c r="C54" s="8">
        <v>1875</v>
      </c>
      <c r="D54" s="11">
        <v>12</v>
      </c>
      <c r="E54" s="12">
        <f t="shared" si="3"/>
        <v>156.25</v>
      </c>
    </row>
    <row r="55" spans="1:5" ht="12.75">
      <c r="A55" s="6" t="str">
        <f>Basis!A55</f>
        <v>BWV 7</v>
      </c>
      <c r="B55" s="8">
        <v>3</v>
      </c>
      <c r="C55" s="8">
        <v>1784</v>
      </c>
      <c r="D55" s="11">
        <v>12</v>
      </c>
      <c r="E55" s="12">
        <f t="shared" si="3"/>
        <v>148.66666666666666</v>
      </c>
    </row>
    <row r="56" spans="1:5" ht="12.75">
      <c r="A56" s="6" t="str">
        <f>Basis!A56</f>
        <v>EON 2</v>
      </c>
      <c r="B56" s="8">
        <v>1</v>
      </c>
      <c r="C56" s="8">
        <v>1641</v>
      </c>
      <c r="D56" s="11">
        <v>12</v>
      </c>
      <c r="E56" s="12">
        <f t="shared" si="3"/>
        <v>136.75</v>
      </c>
    </row>
    <row r="57" spans="1:5" ht="12.75">
      <c r="A57" s="6" t="str">
        <f>Basis!A57</f>
        <v>MON 1</v>
      </c>
      <c r="B57" s="8">
        <v>9</v>
      </c>
      <c r="C57" s="8">
        <v>2037</v>
      </c>
      <c r="D57" s="11">
        <v>12</v>
      </c>
      <c r="E57" s="12">
        <f t="shared" si="3"/>
        <v>169.75</v>
      </c>
    </row>
    <row r="58" spans="1:5" ht="12.75">
      <c r="A58" s="6" t="str">
        <f>Basis!A58</f>
        <v>HAS 10</v>
      </c>
      <c r="B58" s="8">
        <v>4</v>
      </c>
      <c r="C58" s="8">
        <v>1802</v>
      </c>
      <c r="D58" s="11">
        <v>12</v>
      </c>
      <c r="E58" s="12">
        <f t="shared" si="3"/>
        <v>150.16666666666666</v>
      </c>
    </row>
    <row r="59" spans="1:5" ht="12.75">
      <c r="A59" s="6" t="str">
        <f>Basis!A59</f>
        <v>JH  3</v>
      </c>
      <c r="B59" s="8">
        <v>2</v>
      </c>
      <c r="C59" s="8">
        <v>1692</v>
      </c>
      <c r="D59" s="11">
        <v>12</v>
      </c>
      <c r="E59" s="12">
        <f t="shared" si="3"/>
        <v>141</v>
      </c>
    </row>
    <row r="60" spans="1:5" ht="12.75">
      <c r="A60" s="6" t="str">
        <f>Basis!A60</f>
        <v>KRV 1</v>
      </c>
      <c r="B60" s="8">
        <v>6</v>
      </c>
      <c r="C60" s="8">
        <v>1855</v>
      </c>
      <c r="D60" s="11">
        <v>12</v>
      </c>
      <c r="E60" s="12">
        <f t="shared" si="3"/>
        <v>154.58333333333334</v>
      </c>
    </row>
    <row r="61" spans="1:5" ht="12.75">
      <c r="A61" s="6">
        <f>Basis!A61</f>
      </c>
      <c r="B61" s="8"/>
      <c r="C61" s="8"/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2122</v>
      </c>
      <c r="D67" s="11">
        <v>12</v>
      </c>
      <c r="E67" s="12">
        <f>IF(OR(C67="",C67=0),"",C67/D67)</f>
        <v>176.83333333333334</v>
      </c>
    </row>
    <row r="68" spans="1:5" ht="12.75">
      <c r="A68" s="6" t="str">
        <f>Basis!A68</f>
        <v>DRG 4</v>
      </c>
      <c r="B68" s="8">
        <v>1</v>
      </c>
      <c r="C68" s="8">
        <v>1509</v>
      </c>
      <c r="D68" s="11">
        <v>9</v>
      </c>
      <c r="E68" s="12">
        <f aca="true" t="shared" si="4" ref="E68:E76">IF(OR(C68="",C68=0),"",C68/D68)</f>
        <v>167.66666666666666</v>
      </c>
    </row>
    <row r="69" spans="1:5" ht="12.75">
      <c r="A69" s="6" t="str">
        <f>Basis!A69</f>
        <v>BAC 1</v>
      </c>
      <c r="B69" s="8">
        <v>4</v>
      </c>
      <c r="C69" s="8">
        <v>1748</v>
      </c>
      <c r="D69" s="11">
        <v>12</v>
      </c>
      <c r="E69" s="12">
        <f t="shared" si="4"/>
        <v>145.66666666666666</v>
      </c>
    </row>
    <row r="70" spans="1:5" ht="12.75">
      <c r="A70" s="6" t="str">
        <f>Basis!A70</f>
        <v>HHA 5</v>
      </c>
      <c r="B70" s="8">
        <v>6</v>
      </c>
      <c r="C70" s="8">
        <v>1812</v>
      </c>
      <c r="D70" s="11">
        <v>12</v>
      </c>
      <c r="E70" s="12">
        <f t="shared" si="4"/>
        <v>151</v>
      </c>
    </row>
    <row r="71" spans="1:5" ht="12.75">
      <c r="A71" s="6" t="str">
        <f>Basis!A71</f>
        <v>HLA 3</v>
      </c>
      <c r="B71" s="8">
        <v>7</v>
      </c>
      <c r="C71" s="8">
        <v>1907</v>
      </c>
      <c r="D71" s="11">
        <v>12</v>
      </c>
      <c r="E71" s="12">
        <f t="shared" si="4"/>
        <v>158.91666666666666</v>
      </c>
    </row>
    <row r="72" spans="1:5" ht="12.75">
      <c r="A72" s="6" t="str">
        <f>Basis!A72</f>
        <v>VTG 1</v>
      </c>
      <c r="B72" s="8">
        <v>5</v>
      </c>
      <c r="C72" s="8">
        <v>1759</v>
      </c>
      <c r="D72" s="11">
        <v>12</v>
      </c>
      <c r="E72" s="12">
        <f t="shared" si="4"/>
        <v>146.58333333333334</v>
      </c>
    </row>
    <row r="73" spans="1:5" ht="12.75">
      <c r="A73" s="6" t="str">
        <f>Basis!A73</f>
        <v>HVB 3</v>
      </c>
      <c r="B73" s="8">
        <v>3</v>
      </c>
      <c r="C73" s="8">
        <v>1743</v>
      </c>
      <c r="D73" s="11">
        <v>12</v>
      </c>
      <c r="E73" s="12">
        <f t="shared" si="4"/>
        <v>145.25</v>
      </c>
    </row>
    <row r="74" spans="1:5" ht="12.75">
      <c r="A74" s="6" t="str">
        <f>Basis!A74</f>
        <v>HAS 13</v>
      </c>
      <c r="B74" s="8">
        <v>2</v>
      </c>
      <c r="C74" s="8">
        <v>1649</v>
      </c>
      <c r="D74" s="11">
        <v>12</v>
      </c>
      <c r="E74" s="12">
        <f t="shared" si="4"/>
        <v>137.41666666666666</v>
      </c>
    </row>
    <row r="75" spans="1:5" ht="12.75">
      <c r="A75" s="6">
        <f>Basis!A75</f>
      </c>
      <c r="B75" s="8"/>
      <c r="C75" s="8"/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1799</v>
      </c>
      <c r="D82" s="11">
        <v>12</v>
      </c>
      <c r="E82" s="12">
        <f>IF(OR(C82="",C82=0),"",C82/D82)</f>
        <v>149.91666666666666</v>
      </c>
    </row>
    <row r="83" spans="1:5" ht="12.75">
      <c r="A83" s="6" t="str">
        <f>Basis!A83</f>
        <v>SID 8</v>
      </c>
      <c r="B83" s="8">
        <v>7</v>
      </c>
      <c r="C83" s="8">
        <v>1756</v>
      </c>
      <c r="D83" s="11">
        <v>12</v>
      </c>
      <c r="E83" s="12">
        <f aca="true" t="shared" si="5" ref="E83:E91">IF(OR(C83="",C83=0),"",C83/D83)</f>
        <v>146.33333333333334</v>
      </c>
    </row>
    <row r="84" spans="1:5" ht="12.75">
      <c r="A84" s="6" t="str">
        <f>Basis!A84</f>
        <v>HHA 6</v>
      </c>
      <c r="B84" s="8">
        <v>5</v>
      </c>
      <c r="C84" s="8">
        <v>1641</v>
      </c>
      <c r="D84" s="11">
        <v>12</v>
      </c>
      <c r="E84" s="12">
        <f t="shared" si="5"/>
        <v>136.75</v>
      </c>
    </row>
    <row r="85" spans="1:5" ht="12.75">
      <c r="A85" s="6" t="str">
        <f>Basis!A85</f>
        <v>DKY 2</v>
      </c>
      <c r="B85" s="8">
        <v>2</v>
      </c>
      <c r="C85" s="8">
        <v>1133</v>
      </c>
      <c r="D85" s="11">
        <v>12</v>
      </c>
      <c r="E85" s="12">
        <f t="shared" si="5"/>
        <v>94.41666666666667</v>
      </c>
    </row>
    <row r="86" spans="1:5" ht="12.75">
      <c r="A86" s="6" t="str">
        <f>Basis!A86</f>
        <v>AST 4</v>
      </c>
      <c r="B86" s="8">
        <v>8</v>
      </c>
      <c r="C86" s="8">
        <v>1789</v>
      </c>
      <c r="D86" s="11">
        <v>12</v>
      </c>
      <c r="E86" s="12">
        <f t="shared" si="5"/>
        <v>149.08333333333334</v>
      </c>
    </row>
    <row r="87" spans="1:5" ht="12.75">
      <c r="A87" s="6" t="str">
        <f>Basis!A87</f>
        <v>TK  2</v>
      </c>
      <c r="B87" s="8">
        <v>0</v>
      </c>
      <c r="C87" s="8">
        <v>0</v>
      </c>
      <c r="D87" s="11">
        <v>0</v>
      </c>
      <c r="E87" s="12">
        <f t="shared" si="5"/>
      </c>
    </row>
    <row r="88" spans="1:5" ht="12.75">
      <c r="A88" s="6" t="str">
        <f>Basis!A88</f>
        <v>OIL 4</v>
      </c>
      <c r="B88" s="8">
        <v>6</v>
      </c>
      <c r="C88" s="8">
        <v>1704</v>
      </c>
      <c r="D88" s="11">
        <v>12</v>
      </c>
      <c r="E88" s="12">
        <f t="shared" si="5"/>
        <v>142</v>
      </c>
    </row>
    <row r="89" spans="1:5" ht="12.75">
      <c r="A89" s="6" t="str">
        <f>Basis!A89</f>
        <v>LEX 2</v>
      </c>
      <c r="B89" s="8">
        <v>3</v>
      </c>
      <c r="C89" s="8">
        <v>1499</v>
      </c>
      <c r="D89" s="11">
        <v>12</v>
      </c>
      <c r="E89" s="12">
        <f t="shared" si="5"/>
        <v>124.91666666666667</v>
      </c>
    </row>
    <row r="90" spans="1:5" ht="12.75">
      <c r="A90" s="6" t="str">
        <f>Basis!A90</f>
        <v>CIT 2</v>
      </c>
      <c r="B90" s="8">
        <v>4</v>
      </c>
      <c r="C90" s="8">
        <v>1547</v>
      </c>
      <c r="D90" s="11">
        <v>12</v>
      </c>
      <c r="E90" s="12">
        <f t="shared" si="5"/>
        <v>128.91666666666666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10</v>
      </c>
      <c r="C97" s="8">
        <v>1767</v>
      </c>
      <c r="D97" s="11">
        <v>12</v>
      </c>
      <c r="E97" s="12">
        <f>IF(OR(C97="",C97=0),"",C97/D97)</f>
        <v>147.25</v>
      </c>
    </row>
    <row r="98" spans="1:5" ht="12.75">
      <c r="A98" s="6" t="str">
        <f>Basis!A98</f>
        <v>HVB 4</v>
      </c>
      <c r="B98" s="8">
        <v>3</v>
      </c>
      <c r="C98" s="8">
        <v>1352</v>
      </c>
      <c r="D98" s="11">
        <v>12</v>
      </c>
      <c r="E98" s="12">
        <f aca="true" t="shared" si="6" ref="E98:E106">IF(OR(C98="",C98=0),"",C98/D98)</f>
        <v>112.66666666666667</v>
      </c>
    </row>
    <row r="99" spans="1:5" ht="12.75">
      <c r="A99" s="6" t="str">
        <f>Basis!A99</f>
        <v>TA  1</v>
      </c>
      <c r="B99" s="8">
        <v>8</v>
      </c>
      <c r="C99" s="8">
        <v>1681</v>
      </c>
      <c r="D99" s="11">
        <v>12</v>
      </c>
      <c r="E99" s="12">
        <f t="shared" si="6"/>
        <v>140.08333333333334</v>
      </c>
    </row>
    <row r="100" spans="1:5" ht="12.75">
      <c r="A100" s="6" t="str">
        <f>Basis!A100</f>
        <v>G+J 4</v>
      </c>
      <c r="B100" s="8">
        <v>5</v>
      </c>
      <c r="C100" s="8">
        <v>1466</v>
      </c>
      <c r="D100" s="11">
        <v>12</v>
      </c>
      <c r="E100" s="12">
        <f t="shared" si="6"/>
        <v>122.16666666666667</v>
      </c>
    </row>
    <row r="101" spans="1:5" ht="12.75">
      <c r="A101" s="6" t="str">
        <f>Basis!A101</f>
        <v>GG  1</v>
      </c>
      <c r="B101" s="8">
        <v>6</v>
      </c>
      <c r="C101" s="8">
        <v>1469</v>
      </c>
      <c r="D101" s="11">
        <v>12</v>
      </c>
      <c r="E101" s="12">
        <f t="shared" si="6"/>
        <v>122.41666666666667</v>
      </c>
    </row>
    <row r="102" spans="1:5" ht="12.75">
      <c r="A102" s="6" t="str">
        <f>Basis!A102</f>
        <v>HHA 7</v>
      </c>
      <c r="B102" s="8">
        <v>4</v>
      </c>
      <c r="C102" s="8">
        <v>1452</v>
      </c>
      <c r="D102" s="11">
        <v>12</v>
      </c>
      <c r="E102" s="12">
        <f t="shared" si="6"/>
        <v>121</v>
      </c>
    </row>
    <row r="103" spans="1:5" ht="12.75">
      <c r="A103" s="6" t="str">
        <f>Basis!A103</f>
        <v>ESW 4</v>
      </c>
      <c r="B103" s="8">
        <v>7</v>
      </c>
      <c r="C103" s="8">
        <v>1526</v>
      </c>
      <c r="D103" s="11">
        <v>12</v>
      </c>
      <c r="E103" s="12">
        <f t="shared" si="6"/>
        <v>127.16666666666667</v>
      </c>
    </row>
    <row r="104" spans="1:5" ht="12.75">
      <c r="A104" s="6" t="str">
        <f>Basis!A104</f>
        <v>SGS 4</v>
      </c>
      <c r="B104" s="8">
        <v>9</v>
      </c>
      <c r="C104" s="8">
        <v>1702</v>
      </c>
      <c r="D104" s="11">
        <v>12</v>
      </c>
      <c r="E104" s="12">
        <f t="shared" si="6"/>
        <v>141.83333333333334</v>
      </c>
    </row>
    <row r="105" spans="1:5" ht="12.75">
      <c r="A105" s="6" t="str">
        <f>Basis!A105</f>
        <v>DRG 5</v>
      </c>
      <c r="B105" s="8">
        <v>1</v>
      </c>
      <c r="C105" s="8">
        <v>1069</v>
      </c>
      <c r="D105" s="11">
        <v>9</v>
      </c>
      <c r="E105" s="12">
        <f t="shared" si="6"/>
        <v>118.77777777777777</v>
      </c>
    </row>
    <row r="106" spans="1:5" ht="12.75">
      <c r="A106" s="6" t="str">
        <f>Basis!A106</f>
        <v>LEX 1</v>
      </c>
      <c r="B106" s="8">
        <v>2</v>
      </c>
      <c r="C106" s="8">
        <v>1302</v>
      </c>
      <c r="D106" s="11">
        <v>12</v>
      </c>
      <c r="E106" s="12">
        <f t="shared" si="6"/>
        <v>108.5</v>
      </c>
    </row>
    <row r="107" spans="1:5" ht="12.75">
      <c r="A107" t="s">
        <v>20</v>
      </c>
      <c r="B107" s="11"/>
      <c r="C107" s="11"/>
      <c r="D107" s="11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4:E107"/>
  <sheetViews>
    <sheetView zoomScale="102" zoomScaleNormal="102" zoomScalePageLayoutView="0" workbookViewId="0" topLeftCell="A73">
      <selection activeCell="A74" sqref="A74"/>
    </sheetView>
  </sheetViews>
  <sheetFormatPr defaultColWidth="11.421875" defaultRowHeight="12.75"/>
  <cols>
    <col min="1" max="1" width="12.7109375" style="0" bestFit="1" customWidth="1"/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30</v>
      </c>
    </row>
    <row r="6" spans="1:5" ht="12.75">
      <c r="A6" s="3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6" t="str">
        <f>Basis!A7</f>
        <v>BWV 2</v>
      </c>
      <c r="B7" s="8">
        <v>6</v>
      </c>
      <c r="C7" s="8">
        <v>2260</v>
      </c>
      <c r="D7" s="11">
        <v>12</v>
      </c>
      <c r="E7" s="12">
        <f>IF(OR(C7="",C7=0),"",C7/D7)</f>
        <v>188.33333333333334</v>
      </c>
    </row>
    <row r="8" spans="1:5" ht="12.75">
      <c r="A8" s="6" t="str">
        <f>Basis!A8</f>
        <v>DA  1</v>
      </c>
      <c r="B8" s="8">
        <v>9</v>
      </c>
      <c r="C8" s="8">
        <v>2436</v>
      </c>
      <c r="D8" s="11">
        <v>12</v>
      </c>
      <c r="E8" s="12">
        <f aca="true" t="shared" si="0" ref="E8:E16">IF(OR(C8="",C8=0),"",C8/D8)</f>
        <v>203</v>
      </c>
    </row>
    <row r="9" spans="1:5" ht="12.75">
      <c r="A9" s="6" t="str">
        <f>Basis!A9</f>
        <v>SID 1</v>
      </c>
      <c r="B9" s="8">
        <v>3</v>
      </c>
      <c r="C9" s="8">
        <v>2133</v>
      </c>
      <c r="D9" s="11">
        <v>12</v>
      </c>
      <c r="E9" s="12">
        <f t="shared" si="0"/>
        <v>177.75</v>
      </c>
    </row>
    <row r="10" spans="1:5" ht="12.75">
      <c r="A10" s="6" t="str">
        <f>Basis!A10</f>
        <v>TCH 1</v>
      </c>
      <c r="B10" s="8">
        <v>5</v>
      </c>
      <c r="C10" s="8">
        <v>2176</v>
      </c>
      <c r="D10" s="11">
        <v>12</v>
      </c>
      <c r="E10" s="12">
        <f t="shared" si="0"/>
        <v>181.33333333333334</v>
      </c>
    </row>
    <row r="11" spans="1:5" ht="12.75">
      <c r="A11" s="6" t="str">
        <f>Basis!A11</f>
        <v>HOL 1</v>
      </c>
      <c r="B11" s="8">
        <v>10</v>
      </c>
      <c r="C11" s="8">
        <v>2472</v>
      </c>
      <c r="D11" s="11">
        <v>12</v>
      </c>
      <c r="E11" s="12">
        <f t="shared" si="0"/>
        <v>206</v>
      </c>
    </row>
    <row r="12" spans="1:5" ht="12.75">
      <c r="A12" s="6" t="str">
        <f>Basis!A12</f>
        <v>AIR 1</v>
      </c>
      <c r="B12" s="8">
        <v>7</v>
      </c>
      <c r="C12" s="8">
        <v>2418</v>
      </c>
      <c r="D12" s="11">
        <v>12</v>
      </c>
      <c r="E12" s="12">
        <f t="shared" si="0"/>
        <v>201.5</v>
      </c>
    </row>
    <row r="13" spans="1:5" ht="12.75">
      <c r="A13" s="6" t="str">
        <f>Basis!A13</f>
        <v>ALL 1</v>
      </c>
      <c r="B13" s="8">
        <v>4</v>
      </c>
      <c r="C13" s="8">
        <v>2135</v>
      </c>
      <c r="D13" s="11">
        <v>12</v>
      </c>
      <c r="E13" s="12">
        <f t="shared" si="0"/>
        <v>177.91666666666666</v>
      </c>
    </row>
    <row r="14" spans="1:5" ht="12.75">
      <c r="A14" s="6" t="str">
        <f>Basis!A14</f>
        <v>ESW 1</v>
      </c>
      <c r="B14" s="8">
        <v>2</v>
      </c>
      <c r="C14" s="8">
        <v>2066</v>
      </c>
      <c r="D14" s="11">
        <v>12</v>
      </c>
      <c r="E14" s="12">
        <f t="shared" si="0"/>
        <v>172.16666666666666</v>
      </c>
    </row>
    <row r="15" spans="1:5" ht="12.75">
      <c r="A15" s="6" t="str">
        <f>Basis!A15</f>
        <v>BVT 3</v>
      </c>
      <c r="B15" s="8">
        <v>1</v>
      </c>
      <c r="C15" s="8">
        <v>1959</v>
      </c>
      <c r="D15" s="11">
        <v>12</v>
      </c>
      <c r="E15" s="12">
        <f t="shared" si="0"/>
        <v>163.25</v>
      </c>
    </row>
    <row r="16" spans="1:5" ht="12.75">
      <c r="A16" s="6" t="str">
        <f>Basis!A16</f>
        <v>HHA 1</v>
      </c>
      <c r="B16" s="8">
        <v>8</v>
      </c>
      <c r="C16" s="8">
        <v>2424</v>
      </c>
      <c r="D16" s="11">
        <v>12</v>
      </c>
      <c r="E16" s="12">
        <f t="shared" si="0"/>
        <v>202</v>
      </c>
    </row>
    <row r="17" spans="1:5" ht="12.75">
      <c r="A17" t="s">
        <v>20</v>
      </c>
      <c r="B17" s="8"/>
      <c r="C17" s="8"/>
      <c r="D17" s="11"/>
      <c r="E17" s="12"/>
    </row>
    <row r="18" spans="2:3" ht="12.75">
      <c r="B18" s="8"/>
      <c r="C18" s="8"/>
    </row>
    <row r="19" spans="1:3" ht="15.75">
      <c r="A19" s="2" t="s">
        <v>14</v>
      </c>
      <c r="B19" s="8"/>
      <c r="C19" s="8"/>
    </row>
    <row r="20" spans="2:3" ht="12.75">
      <c r="B20" s="8"/>
      <c r="C20" s="8"/>
    </row>
    <row r="21" spans="1:5" ht="12.75">
      <c r="A21" s="3" t="s">
        <v>0</v>
      </c>
      <c r="B21" s="9" t="s">
        <v>1</v>
      </c>
      <c r="C21" s="9" t="s">
        <v>2</v>
      </c>
      <c r="D21" s="9" t="s">
        <v>3</v>
      </c>
      <c r="E21" s="10" t="s">
        <v>4</v>
      </c>
    </row>
    <row r="22" spans="1:5" ht="12.75">
      <c r="A22" s="6" t="str">
        <f>Basis!A22</f>
        <v>BBK 1</v>
      </c>
      <c r="B22" s="8">
        <v>3</v>
      </c>
      <c r="C22" s="8">
        <v>2058</v>
      </c>
      <c r="D22" s="11">
        <v>12</v>
      </c>
      <c r="E22" s="12">
        <f>IF(OR(C22="",C22=0),"",C22/D22)</f>
        <v>171.5</v>
      </c>
    </row>
    <row r="23" spans="1:5" ht="12.75">
      <c r="A23" s="6" t="str">
        <f>Basis!A23</f>
        <v>BWV 3</v>
      </c>
      <c r="B23" s="8">
        <v>7</v>
      </c>
      <c r="C23" s="8">
        <v>2170</v>
      </c>
      <c r="D23" s="11">
        <v>12</v>
      </c>
      <c r="E23" s="12">
        <f aca="true" t="shared" si="1" ref="E23:E31">IF(OR(C23="",C23=0),"",C23/D23)</f>
        <v>180.83333333333334</v>
      </c>
    </row>
    <row r="24" spans="1:5" ht="12.75">
      <c r="A24" s="6" t="str">
        <f>Basis!A24</f>
        <v>BVT 2</v>
      </c>
      <c r="B24" s="8">
        <v>9</v>
      </c>
      <c r="C24" s="8">
        <v>2260</v>
      </c>
      <c r="D24" s="11">
        <v>12</v>
      </c>
      <c r="E24" s="12">
        <f t="shared" si="1"/>
        <v>188.33333333333334</v>
      </c>
    </row>
    <row r="25" spans="1:5" ht="12.75">
      <c r="A25" s="6" t="str">
        <f>Basis!A25</f>
        <v>P13 1</v>
      </c>
      <c r="B25" s="8">
        <v>5</v>
      </c>
      <c r="C25" s="8">
        <v>2080</v>
      </c>
      <c r="D25" s="11">
        <v>12</v>
      </c>
      <c r="E25" s="12">
        <f t="shared" si="1"/>
        <v>173.33333333333334</v>
      </c>
    </row>
    <row r="26" spans="1:5" ht="12.75">
      <c r="A26" s="6" t="str">
        <f>Basis!A26</f>
        <v>JH  1</v>
      </c>
      <c r="B26" s="8">
        <v>4</v>
      </c>
      <c r="C26" s="8">
        <v>2076</v>
      </c>
      <c r="D26" s="11">
        <v>12</v>
      </c>
      <c r="E26" s="12">
        <f t="shared" si="1"/>
        <v>173</v>
      </c>
    </row>
    <row r="27" spans="1:5" ht="12.75">
      <c r="A27" s="6" t="str">
        <f>Basis!A27</f>
        <v>WLW 1</v>
      </c>
      <c r="B27" s="8">
        <v>6</v>
      </c>
      <c r="C27" s="8">
        <v>2125</v>
      </c>
      <c r="D27" s="11">
        <v>12</v>
      </c>
      <c r="E27" s="12">
        <f t="shared" si="1"/>
        <v>177.08333333333334</v>
      </c>
    </row>
    <row r="28" spans="1:5" ht="12.75">
      <c r="A28" s="6" t="str">
        <f>Basis!A28</f>
        <v>HHA 2</v>
      </c>
      <c r="B28" s="8">
        <v>10</v>
      </c>
      <c r="C28" s="8">
        <v>2321</v>
      </c>
      <c r="D28" s="11">
        <v>12</v>
      </c>
      <c r="E28" s="12">
        <f t="shared" si="1"/>
        <v>193.41666666666666</v>
      </c>
    </row>
    <row r="29" spans="1:5" ht="12.75">
      <c r="A29" s="6" t="str">
        <f>Basis!A29</f>
        <v>EG  1</v>
      </c>
      <c r="B29" s="8">
        <v>1</v>
      </c>
      <c r="C29" s="8">
        <v>1964</v>
      </c>
      <c r="D29" s="11">
        <v>12</v>
      </c>
      <c r="E29" s="12">
        <f t="shared" si="1"/>
        <v>163.66666666666666</v>
      </c>
    </row>
    <row r="30" spans="1:5" ht="12.75">
      <c r="A30" s="6" t="str">
        <f>Basis!A30</f>
        <v>VEH 2</v>
      </c>
      <c r="B30" s="8">
        <v>8</v>
      </c>
      <c r="C30" s="8">
        <v>2210</v>
      </c>
      <c r="D30" s="11">
        <v>12</v>
      </c>
      <c r="E30" s="12">
        <f t="shared" si="1"/>
        <v>184.16666666666666</v>
      </c>
    </row>
    <row r="31" spans="1:5" ht="12.75">
      <c r="A31" s="6" t="str">
        <f>Basis!A31</f>
        <v>VOF 3</v>
      </c>
      <c r="B31" s="8">
        <v>2</v>
      </c>
      <c r="C31" s="8">
        <v>2057</v>
      </c>
      <c r="D31" s="11">
        <v>12</v>
      </c>
      <c r="E31" s="12">
        <f t="shared" si="1"/>
        <v>171.41666666666666</v>
      </c>
    </row>
    <row r="32" spans="1:5" ht="12.75">
      <c r="A32" t="s">
        <v>20</v>
      </c>
      <c r="B32" s="8"/>
      <c r="C32" s="8"/>
      <c r="D32" s="11"/>
      <c r="E32" s="12"/>
    </row>
    <row r="33" spans="2:3" ht="12.75">
      <c r="B33" s="8"/>
      <c r="C33" s="8"/>
    </row>
    <row r="34" spans="1:3" ht="15.75">
      <c r="A34" s="2" t="s">
        <v>41</v>
      </c>
      <c r="B34" s="8"/>
      <c r="C34" s="8"/>
    </row>
    <row r="35" spans="2:3" ht="12.75">
      <c r="B35" s="8"/>
      <c r="C35" s="8"/>
    </row>
    <row r="36" spans="1:5" ht="12.75">
      <c r="A36" s="3" t="s">
        <v>0</v>
      </c>
      <c r="B36" s="9" t="s">
        <v>1</v>
      </c>
      <c r="C36" s="9" t="s">
        <v>2</v>
      </c>
      <c r="D36" s="9" t="s">
        <v>3</v>
      </c>
      <c r="E36" s="10" t="s">
        <v>4</v>
      </c>
    </row>
    <row r="37" spans="1:5" ht="12.75">
      <c r="A37" s="6" t="str">
        <f>Basis!A37</f>
        <v>FW  2</v>
      </c>
      <c r="B37" s="8">
        <v>3</v>
      </c>
      <c r="C37" s="8">
        <v>1960</v>
      </c>
      <c r="D37" s="11">
        <v>12</v>
      </c>
      <c r="E37" s="12">
        <f>IF(OR(C37="",C37=0),"",C37/D37)</f>
        <v>163.33333333333334</v>
      </c>
    </row>
    <row r="38" spans="1:5" ht="12.75">
      <c r="A38" s="6" t="str">
        <f>Basis!A38</f>
        <v>HFT 1</v>
      </c>
      <c r="B38" s="8">
        <v>1</v>
      </c>
      <c r="C38" s="8">
        <v>1872</v>
      </c>
      <c r="D38" s="11">
        <v>12</v>
      </c>
      <c r="E38" s="12">
        <f aca="true" t="shared" si="2" ref="E38:E46">IF(OR(C38="",C38=0),"",C38/D38)</f>
        <v>156</v>
      </c>
    </row>
    <row r="39" spans="1:5" ht="12.75">
      <c r="A39" s="6" t="str">
        <f>Basis!A39</f>
        <v>HAS 4</v>
      </c>
      <c r="B39" s="8">
        <v>4</v>
      </c>
      <c r="C39" s="8">
        <v>1985</v>
      </c>
      <c r="D39" s="11">
        <v>12</v>
      </c>
      <c r="E39" s="12">
        <f t="shared" si="2"/>
        <v>165.41666666666666</v>
      </c>
    </row>
    <row r="40" spans="1:5" ht="12.75">
      <c r="A40" s="6" t="str">
        <f>Basis!A40</f>
        <v>HHA 3</v>
      </c>
      <c r="B40" s="8">
        <v>2</v>
      </c>
      <c r="C40" s="8">
        <v>1927</v>
      </c>
      <c r="D40" s="11">
        <v>12</v>
      </c>
      <c r="E40" s="12">
        <f t="shared" si="2"/>
        <v>160.58333333333334</v>
      </c>
    </row>
    <row r="41" spans="1:5" ht="12.75">
      <c r="A41" s="6" t="str">
        <f>Basis!A41</f>
        <v>P11 1</v>
      </c>
      <c r="B41" s="8">
        <v>6</v>
      </c>
      <c r="C41" s="8">
        <v>2005</v>
      </c>
      <c r="D41" s="11">
        <v>12</v>
      </c>
      <c r="E41" s="12">
        <f t="shared" si="2"/>
        <v>167.08333333333334</v>
      </c>
    </row>
    <row r="42" spans="1:5" ht="12.75">
      <c r="A42" s="6" t="str">
        <f>Basis!A42</f>
        <v>AST 1</v>
      </c>
      <c r="B42" s="8">
        <v>9</v>
      </c>
      <c r="C42" s="8">
        <v>2086</v>
      </c>
      <c r="D42" s="11">
        <v>12</v>
      </c>
      <c r="E42" s="12">
        <f t="shared" si="2"/>
        <v>173.83333333333334</v>
      </c>
    </row>
    <row r="43" spans="1:5" ht="12.75">
      <c r="A43" s="6" t="str">
        <f>Basis!A43</f>
        <v>ED  3</v>
      </c>
      <c r="B43" s="8">
        <v>7</v>
      </c>
      <c r="C43" s="8">
        <v>2050</v>
      </c>
      <c r="D43" s="11">
        <v>12</v>
      </c>
      <c r="E43" s="12">
        <f t="shared" si="2"/>
        <v>170.83333333333334</v>
      </c>
    </row>
    <row r="44" spans="1:5" ht="12.75">
      <c r="A44" s="6" t="str">
        <f>Basis!A44</f>
        <v>LSV 3</v>
      </c>
      <c r="B44" s="8">
        <v>8</v>
      </c>
      <c r="C44" s="8">
        <v>2080</v>
      </c>
      <c r="D44" s="11">
        <v>12</v>
      </c>
      <c r="E44" s="12">
        <f t="shared" si="2"/>
        <v>173.33333333333334</v>
      </c>
    </row>
    <row r="45" spans="1:5" ht="12.75">
      <c r="A45" s="6" t="str">
        <f>Basis!A45</f>
        <v>P2  3</v>
      </c>
      <c r="B45" s="8">
        <v>5</v>
      </c>
      <c r="C45" s="8">
        <v>1986</v>
      </c>
      <c r="D45" s="11">
        <v>12</v>
      </c>
      <c r="E45" s="12">
        <f t="shared" si="2"/>
        <v>165.5</v>
      </c>
    </row>
    <row r="46" spans="1:5" ht="12.75">
      <c r="A46" s="6" t="str">
        <f>Basis!A46</f>
        <v>HLA 1</v>
      </c>
      <c r="B46" s="8">
        <v>10</v>
      </c>
      <c r="C46" s="8">
        <v>2116</v>
      </c>
      <c r="D46" s="11">
        <v>12</v>
      </c>
      <c r="E46" s="12">
        <f t="shared" si="2"/>
        <v>176.33333333333334</v>
      </c>
    </row>
    <row r="47" spans="1:5" ht="12.75">
      <c r="A47" t="s">
        <v>20</v>
      </c>
      <c r="B47" s="8"/>
      <c r="C47" s="8"/>
      <c r="D47" s="11"/>
      <c r="E47" s="12"/>
    </row>
    <row r="48" spans="2:3" ht="12.75">
      <c r="B48" s="8"/>
      <c r="C48" s="8"/>
    </row>
    <row r="49" spans="1:3" ht="15.75">
      <c r="A49" s="2" t="s">
        <v>47</v>
      </c>
      <c r="B49" s="8"/>
      <c r="C49" s="8"/>
    </row>
    <row r="50" spans="2:3" ht="12.75">
      <c r="B50" s="8"/>
      <c r="C50" s="8"/>
    </row>
    <row r="51" spans="1:5" ht="12.75">
      <c r="A51" s="3" t="s">
        <v>0</v>
      </c>
      <c r="B51" s="9" t="s">
        <v>1</v>
      </c>
      <c r="C51" s="9" t="s">
        <v>2</v>
      </c>
      <c r="D51" s="9" t="s">
        <v>3</v>
      </c>
      <c r="E51" s="10" t="s">
        <v>4</v>
      </c>
    </row>
    <row r="52" spans="1:5" ht="12.75">
      <c r="A52" s="6" t="str">
        <f>Basis!A52</f>
        <v>HHA 4</v>
      </c>
      <c r="B52" s="8">
        <v>2</v>
      </c>
      <c r="C52" s="8">
        <v>1866</v>
      </c>
      <c r="D52" s="11">
        <v>12</v>
      </c>
      <c r="E52" s="12">
        <f>IF(OR(C52="",C52=0),"",C52/D52)</f>
        <v>155.5</v>
      </c>
    </row>
    <row r="53" spans="1:5" ht="12.75">
      <c r="A53" s="6" t="str">
        <f>Basis!A53</f>
        <v>ED  5</v>
      </c>
      <c r="B53" s="8">
        <v>9</v>
      </c>
      <c r="C53" s="8">
        <v>2133</v>
      </c>
      <c r="D53" s="11">
        <v>12</v>
      </c>
      <c r="E53" s="12">
        <f aca="true" t="shared" si="3" ref="E53:E61">IF(OR(C53="",C53=0),"",C53/D53)</f>
        <v>177.75</v>
      </c>
    </row>
    <row r="54" spans="1:5" ht="12.75">
      <c r="A54" s="6" t="str">
        <f>Basis!A54</f>
        <v>HVB 2</v>
      </c>
      <c r="B54" s="8">
        <v>8</v>
      </c>
      <c r="C54" s="8">
        <v>1932</v>
      </c>
      <c r="D54" s="11">
        <v>12</v>
      </c>
      <c r="E54" s="12">
        <f t="shared" si="3"/>
        <v>161</v>
      </c>
    </row>
    <row r="55" spans="1:5" ht="12.75">
      <c r="A55" s="6" t="str">
        <f>Basis!A55</f>
        <v>BWV 7</v>
      </c>
      <c r="B55" s="8">
        <v>7</v>
      </c>
      <c r="C55" s="8">
        <v>1926</v>
      </c>
      <c r="D55" s="11">
        <v>12</v>
      </c>
      <c r="E55" s="12">
        <f t="shared" si="3"/>
        <v>160.5</v>
      </c>
    </row>
    <row r="56" spans="1:5" ht="12.75">
      <c r="A56" s="6" t="str">
        <f>Basis!A56</f>
        <v>EON 2</v>
      </c>
      <c r="B56" s="8">
        <v>4</v>
      </c>
      <c r="C56" s="8">
        <v>1887</v>
      </c>
      <c r="D56" s="11">
        <v>12</v>
      </c>
      <c r="E56" s="12">
        <f t="shared" si="3"/>
        <v>157.25</v>
      </c>
    </row>
    <row r="57" spans="1:5" ht="12.75">
      <c r="A57" s="6" t="str">
        <f>Basis!A57</f>
        <v>MON 1</v>
      </c>
      <c r="B57" s="8">
        <v>5</v>
      </c>
      <c r="C57" s="8">
        <v>1916</v>
      </c>
      <c r="D57" s="11">
        <v>12</v>
      </c>
      <c r="E57" s="12">
        <f t="shared" si="3"/>
        <v>159.66666666666666</v>
      </c>
    </row>
    <row r="58" spans="1:5" ht="12.75">
      <c r="A58" s="6" t="str">
        <f>Basis!A58</f>
        <v>HAS 10</v>
      </c>
      <c r="B58" s="8">
        <v>3</v>
      </c>
      <c r="C58" s="8">
        <v>1875</v>
      </c>
      <c r="D58" s="11">
        <v>12</v>
      </c>
      <c r="E58" s="12">
        <f t="shared" si="3"/>
        <v>156.25</v>
      </c>
    </row>
    <row r="59" spans="1:5" ht="12.75">
      <c r="A59" s="6" t="str">
        <f>Basis!A59</f>
        <v>JH  3</v>
      </c>
      <c r="B59" s="8">
        <v>1</v>
      </c>
      <c r="C59" s="8">
        <v>1737</v>
      </c>
      <c r="D59" s="11">
        <v>12</v>
      </c>
      <c r="E59" s="12">
        <f t="shared" si="3"/>
        <v>144.75</v>
      </c>
    </row>
    <row r="60" spans="1:5" ht="12.75">
      <c r="A60" s="6" t="str">
        <f>Basis!A60</f>
        <v>KRV 1</v>
      </c>
      <c r="B60" s="8">
        <v>6</v>
      </c>
      <c r="C60" s="8">
        <v>1918</v>
      </c>
      <c r="D60" s="11">
        <v>12</v>
      </c>
      <c r="E60" s="12">
        <f t="shared" si="3"/>
        <v>159.83333333333334</v>
      </c>
    </row>
    <row r="61" spans="1:5" ht="12.75">
      <c r="A61" s="6">
        <f>Basis!A61</f>
      </c>
      <c r="B61" s="8" t="s">
        <v>74</v>
      </c>
      <c r="C61" s="8" t="s">
        <v>74</v>
      </c>
      <c r="E61" s="1">
        <f t="shared" si="3"/>
      </c>
    </row>
    <row r="62" spans="1:3" ht="12.75">
      <c r="A62" t="s">
        <v>20</v>
      </c>
      <c r="B62" s="8"/>
      <c r="C62" s="8"/>
    </row>
    <row r="63" spans="2:3" ht="12.75">
      <c r="B63" s="8"/>
      <c r="C63" s="8"/>
    </row>
    <row r="64" spans="1:3" ht="15.75">
      <c r="A64" s="2" t="s">
        <v>53</v>
      </c>
      <c r="B64" s="8"/>
      <c r="C64" s="8"/>
    </row>
    <row r="65" spans="2:3" ht="12.75">
      <c r="B65" s="8"/>
      <c r="C65" s="8"/>
    </row>
    <row r="66" spans="1:5" ht="12.75">
      <c r="A66" s="3" t="s">
        <v>0</v>
      </c>
      <c r="B66" s="9" t="s">
        <v>1</v>
      </c>
      <c r="C66" s="9" t="s">
        <v>2</v>
      </c>
      <c r="D66" s="9" t="s">
        <v>3</v>
      </c>
      <c r="E66" s="10" t="s">
        <v>4</v>
      </c>
    </row>
    <row r="67" spans="1:5" ht="12.75">
      <c r="A67" s="6" t="str">
        <f>Basis!A67</f>
        <v>DB  7</v>
      </c>
      <c r="B67" s="8">
        <v>8</v>
      </c>
      <c r="C67" s="8">
        <v>2030</v>
      </c>
      <c r="D67" s="11">
        <v>12</v>
      </c>
      <c r="E67" s="12">
        <f>IF(OR(C67="",C67=0),"",C67/D67)</f>
        <v>169.16666666666666</v>
      </c>
    </row>
    <row r="68" spans="1:5" ht="12.75">
      <c r="A68" s="6" t="str">
        <f>Basis!A68</f>
        <v>DRG 4</v>
      </c>
      <c r="B68" s="8">
        <v>5</v>
      </c>
      <c r="C68" s="8">
        <v>1868</v>
      </c>
      <c r="D68" s="11">
        <v>12</v>
      </c>
      <c r="E68" s="12">
        <f aca="true" t="shared" si="4" ref="E68:E76">IF(OR(C68="",C68=0),"",C68/D68)</f>
        <v>155.66666666666666</v>
      </c>
    </row>
    <row r="69" spans="1:5" ht="12.75">
      <c r="A69" s="6" t="str">
        <f>Basis!A69</f>
        <v>BAC 1</v>
      </c>
      <c r="B69" s="8">
        <v>6</v>
      </c>
      <c r="C69" s="8">
        <v>1932</v>
      </c>
      <c r="D69" s="11">
        <v>12</v>
      </c>
      <c r="E69" s="12">
        <f t="shared" si="4"/>
        <v>161</v>
      </c>
    </row>
    <row r="70" spans="1:5" ht="12.75">
      <c r="A70" s="6" t="str">
        <f>Basis!A70</f>
        <v>HHA 5</v>
      </c>
      <c r="B70" s="8">
        <v>3</v>
      </c>
      <c r="C70" s="8">
        <v>1780</v>
      </c>
      <c r="D70" s="11">
        <v>12</v>
      </c>
      <c r="E70" s="12">
        <f t="shared" si="4"/>
        <v>148.33333333333334</v>
      </c>
    </row>
    <row r="71" spans="1:5" ht="12.75">
      <c r="A71" s="6" t="str">
        <f>Basis!A71</f>
        <v>HLA 3</v>
      </c>
      <c r="B71" s="8">
        <v>4</v>
      </c>
      <c r="C71" s="8">
        <v>1801</v>
      </c>
      <c r="D71" s="11">
        <v>12</v>
      </c>
      <c r="E71" s="12">
        <f t="shared" si="4"/>
        <v>150.08333333333334</v>
      </c>
    </row>
    <row r="72" spans="1:5" ht="12.75">
      <c r="A72" s="6" t="str">
        <f>Basis!A72</f>
        <v>VTG 1</v>
      </c>
      <c r="B72" s="8">
        <v>7</v>
      </c>
      <c r="C72" s="8">
        <v>2007</v>
      </c>
      <c r="D72" s="11">
        <v>12</v>
      </c>
      <c r="E72" s="12">
        <f t="shared" si="4"/>
        <v>167.25</v>
      </c>
    </row>
    <row r="73" spans="1:5" ht="12.75">
      <c r="A73" s="6" t="str">
        <f>Basis!A73</f>
        <v>HVB 3</v>
      </c>
      <c r="B73" s="8">
        <v>2</v>
      </c>
      <c r="C73" s="8">
        <v>1735</v>
      </c>
      <c r="D73" s="11">
        <v>12</v>
      </c>
      <c r="E73" s="12">
        <f t="shared" si="4"/>
        <v>144.58333333333334</v>
      </c>
    </row>
    <row r="74" spans="1:5" ht="12.75">
      <c r="A74" s="6" t="str">
        <f>Basis!A74</f>
        <v>HAS 13</v>
      </c>
      <c r="B74" s="8">
        <v>1</v>
      </c>
      <c r="C74" s="8">
        <v>1731</v>
      </c>
      <c r="D74" s="11">
        <v>12</v>
      </c>
      <c r="E74" s="12">
        <f t="shared" si="4"/>
        <v>144.25</v>
      </c>
    </row>
    <row r="75" spans="1:5" ht="12.75">
      <c r="A75" s="6">
        <f>Basis!A75</f>
      </c>
      <c r="B75" s="8" t="s">
        <v>74</v>
      </c>
      <c r="C75" s="8" t="s">
        <v>74</v>
      </c>
      <c r="D75" s="11"/>
      <c r="E75" s="12">
        <f t="shared" si="4"/>
      </c>
    </row>
    <row r="76" spans="1:5" ht="12.75">
      <c r="A76" s="6">
        <f>Basis!A76</f>
      </c>
      <c r="B76" s="8" t="s">
        <v>74</v>
      </c>
      <c r="C76" s="8" t="s">
        <v>74</v>
      </c>
      <c r="D76" s="11"/>
      <c r="E76" s="12">
        <f t="shared" si="4"/>
      </c>
    </row>
    <row r="77" spans="1:5" ht="12.75">
      <c r="A77" t="s">
        <v>20</v>
      </c>
      <c r="B77" s="8"/>
      <c r="C77" s="8"/>
      <c r="D77" s="11"/>
      <c r="E77" s="12"/>
    </row>
    <row r="78" spans="2:3" ht="12.75">
      <c r="B78" s="8"/>
      <c r="C78" s="8"/>
    </row>
    <row r="79" spans="1:3" ht="15.75">
      <c r="A79" s="2" t="s">
        <v>66</v>
      </c>
      <c r="B79" s="8"/>
      <c r="C79" s="8"/>
    </row>
    <row r="80" spans="2:3" ht="12.75">
      <c r="B80" s="8"/>
      <c r="C80" s="8"/>
    </row>
    <row r="81" spans="1:5" ht="12.75">
      <c r="A81" s="3" t="s">
        <v>0</v>
      </c>
      <c r="B81" s="9" t="s">
        <v>1</v>
      </c>
      <c r="C81" s="9" t="s">
        <v>2</v>
      </c>
      <c r="D81" s="9" t="s">
        <v>3</v>
      </c>
      <c r="E81" s="10" t="s">
        <v>4</v>
      </c>
    </row>
    <row r="82" spans="1:5" ht="12.75">
      <c r="A82" s="6" t="str">
        <f>Basis!A82</f>
        <v>JUS 1</v>
      </c>
      <c r="B82" s="8">
        <v>9</v>
      </c>
      <c r="C82" s="8">
        <v>1950</v>
      </c>
      <c r="D82" s="11">
        <v>12</v>
      </c>
      <c r="E82" s="12">
        <f>IF(OR(C82="",C82=0),"",C82/D82)</f>
        <v>162.5</v>
      </c>
    </row>
    <row r="83" spans="1:5" ht="12.75">
      <c r="A83" s="6" t="str">
        <f>Basis!A83</f>
        <v>SID 8</v>
      </c>
      <c r="B83" s="8">
        <v>4</v>
      </c>
      <c r="C83" s="8">
        <v>1511</v>
      </c>
      <c r="D83" s="11">
        <v>12</v>
      </c>
      <c r="E83" s="12">
        <f aca="true" t="shared" si="5" ref="E83:E91">IF(OR(C83="",C83=0),"",C83/D83)</f>
        <v>125.91666666666667</v>
      </c>
    </row>
    <row r="84" spans="1:5" ht="12.75">
      <c r="A84" s="6" t="str">
        <f>Basis!A84</f>
        <v>HHA 6</v>
      </c>
      <c r="B84" s="8">
        <v>6.5</v>
      </c>
      <c r="C84" s="8">
        <v>1701</v>
      </c>
      <c r="D84" s="11">
        <v>12</v>
      </c>
      <c r="E84" s="12">
        <f t="shared" si="5"/>
        <v>141.75</v>
      </c>
    </row>
    <row r="85" spans="1:5" ht="12.75">
      <c r="A85" s="6" t="str">
        <f>Basis!A85</f>
        <v>DKY 2</v>
      </c>
      <c r="B85" s="8">
        <v>1</v>
      </c>
      <c r="C85" s="8">
        <v>1183</v>
      </c>
      <c r="D85" s="11">
        <v>9</v>
      </c>
      <c r="E85" s="12">
        <f t="shared" si="5"/>
        <v>131.44444444444446</v>
      </c>
    </row>
    <row r="86" spans="1:5" ht="12.75">
      <c r="A86" s="6" t="str">
        <f>Basis!A86</f>
        <v>AST 4</v>
      </c>
      <c r="B86" s="8">
        <v>5</v>
      </c>
      <c r="C86" s="8">
        <v>1603</v>
      </c>
      <c r="D86" s="11">
        <v>12</v>
      </c>
      <c r="E86" s="12">
        <f t="shared" si="5"/>
        <v>133.58333333333334</v>
      </c>
    </row>
    <row r="87" spans="1:5" ht="12.75">
      <c r="A87" s="6" t="str">
        <f>Basis!A87</f>
        <v>TK  2</v>
      </c>
      <c r="B87" s="8">
        <v>6.5</v>
      </c>
      <c r="C87" s="8">
        <v>1701</v>
      </c>
      <c r="D87" s="11">
        <v>12</v>
      </c>
      <c r="E87" s="12">
        <f t="shared" si="5"/>
        <v>141.75</v>
      </c>
    </row>
    <row r="88" spans="1:5" ht="12.75">
      <c r="A88" s="6" t="str">
        <f>Basis!A88</f>
        <v>OIL 4</v>
      </c>
      <c r="B88" s="8">
        <v>8</v>
      </c>
      <c r="C88" s="8">
        <v>1776</v>
      </c>
      <c r="D88" s="11">
        <v>12</v>
      </c>
      <c r="E88" s="12">
        <f t="shared" si="5"/>
        <v>148</v>
      </c>
    </row>
    <row r="89" spans="1:5" ht="12.75">
      <c r="A89" s="6" t="str">
        <f>Basis!A89</f>
        <v>LEX 2</v>
      </c>
      <c r="B89" s="8">
        <v>2</v>
      </c>
      <c r="C89" s="8">
        <v>1331</v>
      </c>
      <c r="D89" s="11">
        <v>12</v>
      </c>
      <c r="E89" s="12">
        <f t="shared" si="5"/>
        <v>110.91666666666667</v>
      </c>
    </row>
    <row r="90" spans="1:5" ht="12.75">
      <c r="A90" s="6" t="str">
        <f>Basis!A90</f>
        <v>CIT 2</v>
      </c>
      <c r="B90" s="8">
        <v>3</v>
      </c>
      <c r="C90" s="8">
        <v>1434</v>
      </c>
      <c r="D90" s="11">
        <v>12</v>
      </c>
      <c r="E90" s="12">
        <f t="shared" si="5"/>
        <v>119.5</v>
      </c>
    </row>
    <row r="91" spans="1:5" ht="12.75">
      <c r="A91" s="6">
        <f>Basis!A91</f>
      </c>
      <c r="B91" s="8" t="s">
        <v>74</v>
      </c>
      <c r="C91" s="8" t="s">
        <v>74</v>
      </c>
      <c r="D91" s="11"/>
      <c r="E91" s="12">
        <f t="shared" si="5"/>
      </c>
    </row>
    <row r="92" spans="1:5" ht="12.75">
      <c r="A92" t="s">
        <v>20</v>
      </c>
      <c r="B92" s="8"/>
      <c r="C92" s="8"/>
      <c r="D92" s="11"/>
      <c r="E92" s="12"/>
    </row>
    <row r="93" spans="2:3" ht="12.75">
      <c r="B93" s="8"/>
      <c r="C93" s="8"/>
    </row>
    <row r="94" spans="1:3" ht="15.75">
      <c r="A94" s="2" t="s">
        <v>67</v>
      </c>
      <c r="B94" s="8"/>
      <c r="C94" s="8"/>
    </row>
    <row r="95" spans="2:3" ht="12.75">
      <c r="B95" s="8"/>
      <c r="C95" s="8"/>
    </row>
    <row r="96" spans="1:5" ht="12.75">
      <c r="A96" s="3" t="s">
        <v>0</v>
      </c>
      <c r="B96" s="9" t="s">
        <v>1</v>
      </c>
      <c r="C96" s="9" t="s">
        <v>2</v>
      </c>
      <c r="D96" s="9" t="s">
        <v>3</v>
      </c>
      <c r="E96" s="10" t="s">
        <v>4</v>
      </c>
    </row>
    <row r="97" spans="1:5" ht="12.75">
      <c r="A97" s="6" t="str">
        <f>Basis!A97</f>
        <v>NA  4</v>
      </c>
      <c r="B97" s="8">
        <v>9</v>
      </c>
      <c r="C97" s="8">
        <v>1704</v>
      </c>
      <c r="D97" s="11">
        <v>12</v>
      </c>
      <c r="E97" s="12">
        <f>IF(OR(C97="",C97=0),"",C97/D97)</f>
        <v>142</v>
      </c>
    </row>
    <row r="98" spans="1:5" ht="12.75">
      <c r="A98" s="6" t="str">
        <f>Basis!A98</f>
        <v>HVB 4</v>
      </c>
      <c r="B98" s="8">
        <v>4</v>
      </c>
      <c r="C98" s="8">
        <v>1470</v>
      </c>
      <c r="D98" s="11">
        <v>12</v>
      </c>
      <c r="E98" s="12">
        <f aca="true" t="shared" si="6" ref="E98:E106">IF(OR(C98="",C98=0),"",C98/D98)</f>
        <v>122.5</v>
      </c>
    </row>
    <row r="99" spans="1:5" ht="12.75">
      <c r="A99" s="6" t="str">
        <f>Basis!A99</f>
        <v>TA  1</v>
      </c>
      <c r="B99" s="8">
        <v>10</v>
      </c>
      <c r="C99" s="8">
        <v>1991</v>
      </c>
      <c r="D99" s="11">
        <v>12</v>
      </c>
      <c r="E99" s="12">
        <f t="shared" si="6"/>
        <v>165.91666666666666</v>
      </c>
    </row>
    <row r="100" spans="1:5" ht="12.75">
      <c r="A100" s="6" t="str">
        <f>Basis!A100</f>
        <v>G+J 4</v>
      </c>
      <c r="B100" s="8">
        <v>3</v>
      </c>
      <c r="C100" s="8">
        <v>1378</v>
      </c>
      <c r="D100" s="11">
        <v>12</v>
      </c>
      <c r="E100" s="12">
        <f t="shared" si="6"/>
        <v>114.83333333333333</v>
      </c>
    </row>
    <row r="101" spans="1:5" ht="12.75">
      <c r="A101" s="6" t="str">
        <f>Basis!A101</f>
        <v>GG  1</v>
      </c>
      <c r="B101" s="8">
        <v>6</v>
      </c>
      <c r="C101" s="8">
        <v>1586</v>
      </c>
      <c r="D101" s="11">
        <v>12</v>
      </c>
      <c r="E101" s="12">
        <f t="shared" si="6"/>
        <v>132.16666666666666</v>
      </c>
    </row>
    <row r="102" spans="1:5" ht="12.75">
      <c r="A102" s="6" t="str">
        <f>Basis!A102</f>
        <v>HHA 7</v>
      </c>
      <c r="B102" s="8">
        <v>7</v>
      </c>
      <c r="C102" s="8">
        <v>1607</v>
      </c>
      <c r="D102" s="11">
        <v>12</v>
      </c>
      <c r="E102" s="12">
        <f t="shared" si="6"/>
        <v>133.91666666666666</v>
      </c>
    </row>
    <row r="103" spans="1:5" ht="12.75">
      <c r="A103" s="6" t="str">
        <f>Basis!A103</f>
        <v>ESW 4</v>
      </c>
      <c r="B103" s="8">
        <v>8</v>
      </c>
      <c r="C103" s="8">
        <v>1631</v>
      </c>
      <c r="D103" s="11">
        <v>12</v>
      </c>
      <c r="E103" s="12">
        <f t="shared" si="6"/>
        <v>135.91666666666666</v>
      </c>
    </row>
    <row r="104" spans="1:5" ht="12.75">
      <c r="A104" s="6" t="str">
        <f>Basis!A104</f>
        <v>SGS 4</v>
      </c>
      <c r="B104" s="8">
        <v>5</v>
      </c>
      <c r="C104" s="8">
        <v>1491</v>
      </c>
      <c r="D104" s="11">
        <v>12</v>
      </c>
      <c r="E104" s="12">
        <f t="shared" si="6"/>
        <v>124.25</v>
      </c>
    </row>
    <row r="105" spans="1:5" ht="12.75">
      <c r="A105" s="6" t="str">
        <f>Basis!A105</f>
        <v>DRG 5</v>
      </c>
      <c r="B105" s="8">
        <v>1</v>
      </c>
      <c r="C105" s="8">
        <v>1022</v>
      </c>
      <c r="D105" s="11">
        <v>9</v>
      </c>
      <c r="E105" s="12">
        <f t="shared" si="6"/>
        <v>113.55555555555556</v>
      </c>
    </row>
    <row r="106" spans="1:5" ht="12.75">
      <c r="A106" s="6" t="str">
        <f>Basis!A106</f>
        <v>LEX 1</v>
      </c>
      <c r="B106" s="8">
        <v>2</v>
      </c>
      <c r="C106" s="8">
        <v>1199</v>
      </c>
      <c r="D106" s="11">
        <v>12</v>
      </c>
      <c r="E106" s="12">
        <f t="shared" si="6"/>
        <v>99.91666666666667</v>
      </c>
    </row>
    <row r="107" spans="1:5" ht="12.75">
      <c r="A107" t="s">
        <v>20</v>
      </c>
      <c r="B107" s="11"/>
      <c r="C107" s="11"/>
      <c r="D107" s="11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Hochbahn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Michael</cp:lastModifiedBy>
  <cp:lastPrinted>2008-10-21T07:05:39Z</cp:lastPrinted>
  <dcterms:created xsi:type="dcterms:W3CDTF">2006-02-17T07:50:14Z</dcterms:created>
  <dcterms:modified xsi:type="dcterms:W3CDTF">2009-05-09T04:21:58Z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